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726" activeTab="4"/>
  </bookViews>
  <sheets>
    <sheet name="10m" sheetId="1" r:id="rId1"/>
    <sheet name="Ecole" sheetId="2" r:id="rId2"/>
    <sheet name="A.A." sheetId="3" r:id="rId3"/>
    <sheet name="TAR" sheetId="4" r:id="rId4"/>
    <sheet name="25-50m" sheetId="5" r:id="rId5"/>
    <sheet name="mode d'emploi" sheetId="6" r:id="rId6"/>
  </sheets>
  <externalReferences>
    <externalReference r:id="rId9"/>
    <externalReference r:id="rId10"/>
  </externalReferences>
  <definedNames>
    <definedName name="_xlnm.Print_Titles" localSheetId="0">'10m'!$1:$9</definedName>
    <definedName name="_xlnm.Print_Titles" localSheetId="4">'25-50m'!$1:$10</definedName>
    <definedName name="_xlnm.Print_Titles" localSheetId="2">'A.A.'!$1:$9</definedName>
    <definedName name="_xlnm.Print_Titles" localSheetId="1">'Ecole'!$1:$9</definedName>
    <definedName name="t">'[2]TablCateg'!$A$1:$B$91</definedName>
    <definedName name="Tablcateg">'[1]TablCateg'!$A$1:$B$88</definedName>
  </definedNames>
  <calcPr fullCalcOnLoad="1"/>
</workbook>
</file>

<file path=xl/sharedStrings.xml><?xml version="1.0" encoding="utf-8"?>
<sst xmlns="http://schemas.openxmlformats.org/spreadsheetml/2006/main" count="138" uniqueCount="91">
  <si>
    <t>SERIES</t>
  </si>
  <si>
    <t>Pistolet</t>
  </si>
  <si>
    <t>Pistolet vitesse</t>
  </si>
  <si>
    <t>Pistolet standard</t>
  </si>
  <si>
    <t>Carabine</t>
  </si>
  <si>
    <t>Arbalète match</t>
  </si>
  <si>
    <t>Arbalète field</t>
  </si>
  <si>
    <t>Cible Mobile</t>
  </si>
  <si>
    <t>Cible Mobile Mixte</t>
  </si>
  <si>
    <t>Choix 2</t>
  </si>
  <si>
    <t>catégorie</t>
  </si>
  <si>
    <t>NOM Prénom</t>
  </si>
  <si>
    <t>Pistolet Vitesse 5 c 10m</t>
  </si>
  <si>
    <t>Carabine 3 X 10</t>
  </si>
  <si>
    <t>Arbalète Field</t>
  </si>
  <si>
    <t>N° Discipline</t>
  </si>
  <si>
    <t>25 m</t>
  </si>
  <si>
    <t>50 m</t>
  </si>
  <si>
    <t>100 m</t>
  </si>
  <si>
    <t>05</t>
  </si>
  <si>
    <t>06</t>
  </si>
  <si>
    <t>07</t>
  </si>
  <si>
    <t>01</t>
  </si>
  <si>
    <t>02</t>
  </si>
  <si>
    <t>03</t>
  </si>
  <si>
    <t>04</t>
  </si>
  <si>
    <t>08</t>
  </si>
  <si>
    <t>Cominazzo</t>
  </si>
  <si>
    <t>Kuchenreuter</t>
  </si>
  <si>
    <t>Colt</t>
  </si>
  <si>
    <t>Mariette</t>
  </si>
  <si>
    <t>Tanzutzu</t>
  </si>
  <si>
    <t>Miquelet</t>
  </si>
  <si>
    <t>Tanagashima</t>
  </si>
  <si>
    <t>Vetterli</t>
  </si>
  <si>
    <t>Hizadaï</t>
  </si>
  <si>
    <t>Maximilien</t>
  </si>
  <si>
    <t>Minié</t>
  </si>
  <si>
    <t>Withworth</t>
  </si>
  <si>
    <t>Walkirie</t>
  </si>
  <si>
    <t>Catégorie</t>
  </si>
  <si>
    <t>Nom et Prénom</t>
  </si>
  <si>
    <t>Inscrire O=Origine R=Réplique</t>
  </si>
  <si>
    <t>Séries</t>
  </si>
  <si>
    <t>Pistolet standard 25m</t>
  </si>
  <si>
    <t>Pistolet percussion centrale 25m</t>
  </si>
  <si>
    <t>Pistolet 25m</t>
  </si>
  <si>
    <t>Pistolet vitesse 25m</t>
  </si>
  <si>
    <t>Pistolet 50m</t>
  </si>
  <si>
    <t>Carabine 60 balles couché 50m</t>
  </si>
  <si>
    <t>Carabine 3 x 40  50m</t>
  </si>
  <si>
    <t xml:space="preserve">Carabine 3 X 20  50m </t>
  </si>
  <si>
    <t>Licence</t>
  </si>
  <si>
    <t>Mode d'emploi pour les inscriptions</t>
  </si>
  <si>
    <r>
      <t>Nom et prénon</t>
    </r>
    <r>
      <rPr>
        <sz val="10"/>
        <rFont val="Arial Narrow"/>
        <family val="0"/>
      </rPr>
      <t xml:space="preserve"> : </t>
    </r>
  </si>
  <si>
    <t xml:space="preserve">mettre le nom en majuscule et le prénom en minuscule (pour différencier le </t>
  </si>
  <si>
    <t>nom du prénom ) dans la même colonne.</t>
  </si>
  <si>
    <r>
      <t xml:space="preserve">seul le numéro de licence est </t>
    </r>
    <r>
      <rPr>
        <b/>
        <u val="single"/>
        <sz val="10"/>
        <rFont val="Arial Narrow"/>
        <family val="2"/>
      </rPr>
      <t>obligatoire,</t>
    </r>
    <r>
      <rPr>
        <sz val="10"/>
        <rFont val="Arial Narrow"/>
        <family val="0"/>
      </rPr>
      <t xml:space="preserve"> ne mettre aucune lettre.</t>
    </r>
  </si>
  <si>
    <t>Equipes</t>
  </si>
  <si>
    <t>Choix 1</t>
  </si>
  <si>
    <t>N° Licence</t>
  </si>
  <si>
    <t>ENGAGEMENTS DU CLUB DE :</t>
  </si>
  <si>
    <t>COMITE DEPARTEMENTAL DE TIR DE LA SARTHE</t>
  </si>
  <si>
    <t>DEPARTEMENTAUX -  ECOLE DE TIR</t>
  </si>
  <si>
    <t>DEPARTEMENTAUX  - ARMES ANCIENNES</t>
  </si>
  <si>
    <t>Mettre simplement un numéro par équipes et le même pour tous les équipiers</t>
  </si>
  <si>
    <t>Pistolet 3 X 7</t>
  </si>
  <si>
    <t xml:space="preserve">Equipes </t>
  </si>
  <si>
    <t>Malson</t>
  </si>
  <si>
    <t>Pensylvania</t>
  </si>
  <si>
    <t>Lamarmora</t>
  </si>
  <si>
    <t>Observations</t>
  </si>
  <si>
    <t>DEPARTEMENTAUX  T.A.R.</t>
  </si>
  <si>
    <t>REPAS</t>
  </si>
  <si>
    <t>Fusil répétition manuelle</t>
  </si>
  <si>
    <t>Fusil Armes Modifié</t>
  </si>
  <si>
    <t>F.S.A. gros calibre</t>
  </si>
  <si>
    <t>F.S.A. petit calibre  222 223</t>
  </si>
  <si>
    <t>Carabine militaire 22 LR</t>
  </si>
  <si>
    <t>Pistolet  Révolver</t>
  </si>
  <si>
    <t>Pistolet Vitesse Militaire</t>
  </si>
  <si>
    <t xml:space="preserve">                         Repas</t>
  </si>
  <si>
    <t xml:space="preserve">               REPAS</t>
  </si>
  <si>
    <t xml:space="preserve">              REPAS</t>
  </si>
  <si>
    <t xml:space="preserve">                REPAS</t>
  </si>
  <si>
    <t>Carabine semi-Auto</t>
  </si>
  <si>
    <t>De Poing Authentique</t>
  </si>
  <si>
    <t>Obligation de série pour un tireur, covoiturage, etc….</t>
  </si>
  <si>
    <t>REGIONAUX - 10 m LES HERBIERS 26 &amp;27 Novembre 2022</t>
  </si>
  <si>
    <t>LIGUE REGIONAL DE TIR DES PAYS DE LA LOIRE</t>
  </si>
  <si>
    <t>DEPARTEMENTAUX - 25 - 50 m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</si>
</sst>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_F_-;\-* #,##0\ _F_-;_-* &quot;-&quot;\ _F_-;_-@_-"/>
    <numFmt numFmtId="167" formatCode="#,##0.00\ [$€-1]"/>
    <numFmt numFmtId="168" formatCode="#,##0.00\ &quot;€&quot;"/>
    <numFmt numFmtId="169" formatCode="dd/mm/yy;@"/>
    <numFmt numFmtId="170" formatCode="[$-40C]dddd\ d\ mmmm\ yyyy"/>
    <numFmt numFmtId="171" formatCode="dd/mm/yy"/>
  </numFmts>
  <fonts count="60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name val="MS Sans Serif"/>
      <family val="0"/>
    </font>
    <font>
      <sz val="9"/>
      <name val="Arial Narrow"/>
      <family val="2"/>
    </font>
    <font>
      <sz val="8"/>
      <name val="Arial Narrow"/>
      <family val="0"/>
    </font>
    <font>
      <b/>
      <i/>
      <sz val="14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sz val="18"/>
      <name val="Arial Narrow"/>
      <family val="2"/>
    </font>
    <font>
      <b/>
      <i/>
      <sz val="16"/>
      <name val="Arial Narrow"/>
      <family val="2"/>
    </font>
    <font>
      <b/>
      <u val="single"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4"/>
      <name val="Arial Narrow"/>
      <family val="2"/>
    </font>
    <font>
      <b/>
      <i/>
      <sz val="18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color indexed="53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52" applyNumberFormat="1" applyFont="1" applyBorder="1" applyAlignment="1" quotePrefix="1">
      <alignment horizontal="center"/>
      <protection/>
    </xf>
    <xf numFmtId="0" fontId="0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52" applyNumberFormat="1" applyFont="1" applyBorder="1">
      <alignment/>
      <protection/>
    </xf>
    <xf numFmtId="14" fontId="0" fillId="0" borderId="11" xfId="52" applyNumberFormat="1" applyFont="1" applyBorder="1">
      <alignment/>
      <protection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 textRotation="90"/>
    </xf>
    <xf numFmtId="0" fontId="13" fillId="0" borderId="15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14" fontId="0" fillId="0" borderId="11" xfId="52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45" applyAlignment="1" applyProtection="1">
      <alignment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52" applyNumberFormat="1" applyFont="1" applyBorder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169" fontId="0" fillId="0" borderId="1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1" xfId="52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5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3" fillId="34" borderId="20" xfId="52" applyNumberFormat="1" applyFont="1" applyFill="1" applyBorder="1" applyAlignment="1">
      <alignment horizontal="center" vertical="center"/>
      <protection/>
    </xf>
    <xf numFmtId="0" fontId="23" fillId="34" borderId="20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left" vertical="center"/>
    </xf>
    <xf numFmtId="14" fontId="23" fillId="34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20" xfId="55" applyFont="1" applyBorder="1" applyAlignment="1">
      <alignment horizontal="left" vertical="center"/>
      <protection/>
    </xf>
    <xf numFmtId="0" fontId="0" fillId="0" borderId="20" xfId="55" applyFont="1" applyBorder="1" applyAlignment="1">
      <alignment horizontal="center" vertical="center"/>
      <protection/>
    </xf>
    <xf numFmtId="169" fontId="0" fillId="0" borderId="20" xfId="53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171" fontId="23" fillId="0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20" xfId="0" applyFont="1" applyBorder="1" applyAlignment="1">
      <alignment horizontal="left" vertical="center"/>
    </xf>
    <xf numFmtId="14" fontId="0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20" xfId="52" applyNumberFormat="1" applyFont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14" fontId="0" fillId="0" borderId="20" xfId="54" applyNumberForma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0" xfId="54" applyFont="1" applyBorder="1" applyAlignment="1">
      <alignment horizontal="left" vertical="center"/>
      <protection/>
    </xf>
    <xf numFmtId="0" fontId="0" fillId="0" borderId="20" xfId="54" applyFont="1" applyBorder="1" applyAlignment="1">
      <alignment horizontal="center" vertical="center"/>
      <protection/>
    </xf>
    <xf numFmtId="14" fontId="0" fillId="0" borderId="20" xfId="54" applyNumberFormat="1" applyFont="1" applyBorder="1" applyAlignment="1">
      <alignment horizontal="center" vertical="center"/>
      <protection/>
    </xf>
    <xf numFmtId="49" fontId="5" fillId="35" borderId="20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6" borderId="20" xfId="0" applyFill="1" applyBorder="1" applyAlignment="1">
      <alignment/>
    </xf>
    <xf numFmtId="0" fontId="10" fillId="36" borderId="11" xfId="0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23" fillId="34" borderId="22" xfId="52" applyNumberFormat="1" applyFont="1" applyFill="1" applyBorder="1" applyAlignment="1">
      <alignment horizontal="center" vertical="center"/>
      <protection/>
    </xf>
    <xf numFmtId="0" fontId="23" fillId="34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left" vertical="center"/>
    </xf>
    <xf numFmtId="14" fontId="23" fillId="34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3" xfId="52" applyNumberFormat="1" applyFont="1" applyBorder="1" applyAlignment="1" quotePrefix="1">
      <alignment horizontal="center"/>
      <protection/>
    </xf>
    <xf numFmtId="0" fontId="0" fillId="0" borderId="23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23" xfId="52" applyNumberFormat="1" applyFont="1" applyBorder="1">
      <alignment/>
      <protection/>
    </xf>
    <xf numFmtId="3" fontId="0" fillId="0" borderId="23" xfId="52" applyNumberFormat="1" applyFont="1" applyBorder="1" applyAlignment="1">
      <alignment horizontal="center"/>
      <protection/>
    </xf>
    <xf numFmtId="14" fontId="0" fillId="0" borderId="23" xfId="52" applyNumberFormat="1" applyFont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5" fillId="36" borderId="2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0" borderId="12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10" fillId="36" borderId="23" xfId="0" applyFont="1" applyFill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textRotation="9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" fillId="0" borderId="25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textRotation="90"/>
    </xf>
    <xf numFmtId="0" fontId="12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justify"/>
    </xf>
    <xf numFmtId="0" fontId="14" fillId="0" borderId="17" xfId="0" applyFont="1" applyBorder="1" applyAlignment="1">
      <alignment horizontal="center" vertical="justify"/>
    </xf>
    <xf numFmtId="0" fontId="14" fillId="0" borderId="26" xfId="0" applyFont="1" applyBorder="1" applyAlignment="1">
      <alignment horizontal="center" vertical="justify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textRotation="90"/>
    </xf>
    <xf numFmtId="0" fontId="7" fillId="0" borderId="45" xfId="0" applyFont="1" applyBorder="1" applyAlignment="1">
      <alignment horizontal="center" textRotation="90"/>
    </xf>
    <xf numFmtId="0" fontId="0" fillId="0" borderId="19" xfId="0" applyFont="1" applyBorder="1" applyAlignment="1">
      <alignment horizontal="left" textRotation="90"/>
    </xf>
    <xf numFmtId="0" fontId="0" fillId="0" borderId="39" xfId="0" applyBorder="1" applyAlignment="1">
      <alignment horizontal="left" textRotation="90"/>
    </xf>
    <xf numFmtId="0" fontId="0" fillId="0" borderId="47" xfId="0" applyBorder="1" applyAlignment="1">
      <alignment horizontal="left" textRotation="90"/>
    </xf>
    <xf numFmtId="0" fontId="21" fillId="36" borderId="20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1" fillId="36" borderId="49" xfId="0" applyFont="1" applyFill="1" applyBorder="1" applyAlignment="1">
      <alignment horizontal="center" vertical="center"/>
    </xf>
    <xf numFmtId="0" fontId="21" fillId="35" borderId="50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9" fontId="1" fillId="0" borderId="32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Feuil1_fiche enga clubs departementaux 72.xls 1.xls 1.xls 1.xls 2.xls 3" xfId="53"/>
    <cellStyle name="Normal_fiche enga  departementaux  10 m  2010" xfId="54"/>
    <cellStyle name="Normal_fiche enga clubs departementaux 72.xls 1.xls 1.xls 1.xls 2.xls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TIR\ligue\competition\Silhouettes\Tab%20R&#233;g%20SILH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TIR\ligue\competition\Plateaux\Tab%20R&#233;g%20plateaux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Tir"/>
      <sheetName val="individuel"/>
      <sheetName val="equipe"/>
      <sheetName val="série"/>
      <sheetName val="TablCateg"/>
    </sheetNames>
    <sheetDataSet>
      <sheetData sheetId="4">
        <row r="1">
          <cell r="A1" t="str">
            <v>N° info.</v>
          </cell>
          <cell r="B1" t="str">
            <v>Disciplines</v>
          </cell>
        </row>
        <row r="2">
          <cell r="A2">
            <v>100</v>
          </cell>
          <cell r="B2" t="str">
            <v>PISTOLET  10 m</v>
          </cell>
        </row>
        <row r="3">
          <cell r="A3">
            <v>101</v>
          </cell>
          <cell r="B3" t="str">
            <v>PISTOLET 3 X 12</v>
          </cell>
        </row>
        <row r="4">
          <cell r="A4">
            <v>102</v>
          </cell>
          <cell r="B4" t="str">
            <v>PISTOLET VITESSE 10 m</v>
          </cell>
        </row>
        <row r="5">
          <cell r="A5">
            <v>103</v>
          </cell>
          <cell r="B5" t="str">
            <v>PISTOLET STANDARD 10 m</v>
          </cell>
        </row>
        <row r="6">
          <cell r="A6">
            <v>104</v>
          </cell>
          <cell r="B6" t="str">
            <v>CARABINE 10 m</v>
          </cell>
        </row>
        <row r="7">
          <cell r="A7">
            <v>105</v>
          </cell>
          <cell r="B7" t="str">
            <v>CARABINE 3 X 10  10 m</v>
          </cell>
        </row>
        <row r="8">
          <cell r="A8">
            <v>107</v>
          </cell>
          <cell r="B8" t="str">
            <v>ARBALETE MATCH 10 m</v>
          </cell>
        </row>
        <row r="9">
          <cell r="A9">
            <v>108</v>
          </cell>
          <cell r="B9" t="str">
            <v>ARBALETE FIELD 10 m  école</v>
          </cell>
        </row>
        <row r="10">
          <cell r="A10">
            <v>109</v>
          </cell>
          <cell r="B10" t="str">
            <v>CIBLE MOBILE 10 m</v>
          </cell>
        </row>
        <row r="11">
          <cell r="A11">
            <v>110</v>
          </cell>
          <cell r="B11" t="str">
            <v>CIBLE MOBILE MIXTE 10 m</v>
          </cell>
        </row>
        <row r="12">
          <cell r="A12">
            <v>150</v>
          </cell>
          <cell r="B12" t="str">
            <v>PISTOLET  10 m  école</v>
          </cell>
        </row>
        <row r="13">
          <cell r="A13">
            <v>152</v>
          </cell>
          <cell r="B13" t="str">
            <v>PISTOLET VITESSE 10 m  école</v>
          </cell>
        </row>
        <row r="14">
          <cell r="A14">
            <v>154</v>
          </cell>
          <cell r="B14" t="str">
            <v>CARABINE 10 m   école</v>
          </cell>
        </row>
        <row r="15">
          <cell r="A15">
            <v>250</v>
          </cell>
          <cell r="B15" t="str">
            <v>PISTOLET STANDARD 25 m</v>
          </cell>
        </row>
        <row r="16">
          <cell r="A16">
            <v>251</v>
          </cell>
          <cell r="B16" t="str">
            <v>PISTOLET  PERCUSSION  CENTRALE 25 m</v>
          </cell>
        </row>
        <row r="17">
          <cell r="A17">
            <v>252</v>
          </cell>
          <cell r="B17" t="str">
            <v>PISTOLET  25 m</v>
          </cell>
        </row>
        <row r="18">
          <cell r="A18">
            <v>253</v>
          </cell>
          <cell r="B18" t="str">
            <v>PISTOLET   VITESSE  25 m</v>
          </cell>
        </row>
        <row r="19">
          <cell r="A19">
            <v>300</v>
          </cell>
          <cell r="B19" t="str">
            <v>CARABINE 60 BALLES COUCHE 300 m</v>
          </cell>
        </row>
        <row r="20">
          <cell r="A20">
            <v>301</v>
          </cell>
          <cell r="B20" t="str">
            <v>CARABINE 3 X 20 Standard 300m</v>
          </cell>
        </row>
        <row r="21">
          <cell r="A21">
            <v>303</v>
          </cell>
          <cell r="B21" t="str">
            <v>CARABINE 3 X 40 300m</v>
          </cell>
        </row>
        <row r="22">
          <cell r="A22">
            <v>400</v>
          </cell>
          <cell r="B22" t="str">
            <v>REVOLVER Gros calibre libre</v>
          </cell>
        </row>
        <row r="23">
          <cell r="A23">
            <v>401</v>
          </cell>
          <cell r="B23" t="str">
            <v>Gros calibre production libre</v>
          </cell>
        </row>
        <row r="24">
          <cell r="A24">
            <v>402</v>
          </cell>
          <cell r="B24" t="str">
            <v>Gros calibre Unlimited</v>
          </cell>
        </row>
        <row r="25">
          <cell r="A25">
            <v>403</v>
          </cell>
          <cell r="B25" t="str">
            <v>Gros calibre debout</v>
          </cell>
        </row>
        <row r="26">
          <cell r="A26">
            <v>404</v>
          </cell>
          <cell r="B26" t="str">
            <v>Révolver 22 LR libre</v>
          </cell>
        </row>
        <row r="27">
          <cell r="A27">
            <v>405</v>
          </cell>
          <cell r="B27" t="str">
            <v>22 LR production libre</v>
          </cell>
        </row>
        <row r="28">
          <cell r="A28">
            <v>406</v>
          </cell>
          <cell r="B28" t="str">
            <v>22 LR Unlimited</v>
          </cell>
        </row>
        <row r="29">
          <cell r="A29">
            <v>407</v>
          </cell>
          <cell r="B29" t="str">
            <v>22 LR Debout</v>
          </cell>
        </row>
        <row r="30">
          <cell r="A30">
            <v>408</v>
          </cell>
          <cell r="B30" t="str">
            <v>Field visée ouverte</v>
          </cell>
        </row>
        <row r="31">
          <cell r="A31">
            <v>409</v>
          </cell>
          <cell r="B31" t="str">
            <v>Field visée optique</v>
          </cell>
        </row>
        <row r="32">
          <cell r="A32">
            <v>410</v>
          </cell>
          <cell r="B32" t="str">
            <v>CARABINE 22 LR  Légère</v>
          </cell>
        </row>
        <row r="33">
          <cell r="A33">
            <v>411</v>
          </cell>
          <cell r="B33" t="str">
            <v>CARABINE 22 LR  silhouette</v>
          </cell>
        </row>
        <row r="34">
          <cell r="A34">
            <v>500</v>
          </cell>
          <cell r="B34" t="str">
            <v>PISTOLET  50 m</v>
          </cell>
        </row>
        <row r="35">
          <cell r="A35">
            <v>501</v>
          </cell>
          <cell r="B35" t="str">
            <v>CARABINE  60  BALLES  COUCHE 50 m</v>
          </cell>
        </row>
        <row r="36">
          <cell r="A36">
            <v>502</v>
          </cell>
          <cell r="B36" t="str">
            <v>CARABINE  3 X 20  50 m </v>
          </cell>
        </row>
        <row r="37">
          <cell r="A37">
            <v>503</v>
          </cell>
          <cell r="B37" t="str">
            <v>CARABINE 3 X 40   50 m</v>
          </cell>
        </row>
        <row r="38">
          <cell r="A38">
            <v>505</v>
          </cell>
          <cell r="B38" t="str">
            <v>CIBLE MOBILE 50 m</v>
          </cell>
        </row>
        <row r="39">
          <cell r="A39">
            <v>506</v>
          </cell>
          <cell r="B39" t="str">
            <v>CIBLE MOBILE MIXTE 50 m</v>
          </cell>
        </row>
        <row r="40">
          <cell r="A40">
            <v>601</v>
          </cell>
          <cell r="B40" t="str">
            <v>MIQUELET-O</v>
          </cell>
        </row>
        <row r="41">
          <cell r="A41">
            <v>602</v>
          </cell>
          <cell r="B41" t="str">
            <v>MAXIMILIEN-O</v>
          </cell>
        </row>
        <row r="42">
          <cell r="A42">
            <v>603</v>
          </cell>
          <cell r="B42" t="str">
            <v>MINIÉ-O</v>
          </cell>
        </row>
        <row r="43">
          <cell r="A43">
            <v>604</v>
          </cell>
          <cell r="B43" t="str">
            <v>WHITWORTH-O</v>
          </cell>
        </row>
        <row r="44">
          <cell r="A44">
            <v>605</v>
          </cell>
          <cell r="B44" t="str">
            <v>COMINAZZO-O</v>
          </cell>
        </row>
        <row r="45">
          <cell r="A45">
            <v>606</v>
          </cell>
          <cell r="B45" t="str">
            <v>KUCHENREUTER-O</v>
          </cell>
        </row>
        <row r="46">
          <cell r="A46">
            <v>607</v>
          </cell>
          <cell r="B46" t="str">
            <v>COLT</v>
          </cell>
        </row>
        <row r="47">
          <cell r="A47">
            <v>608</v>
          </cell>
          <cell r="B47" t="str">
            <v>WALKYRIE-O</v>
          </cell>
        </row>
        <row r="48">
          <cell r="A48">
            <v>614</v>
          </cell>
          <cell r="B48" t="str">
            <v>TANEGASHIMA-O</v>
          </cell>
        </row>
        <row r="49">
          <cell r="A49">
            <v>615</v>
          </cell>
          <cell r="B49" t="str">
            <v>VETTERLI-O</v>
          </cell>
        </row>
        <row r="50">
          <cell r="A50">
            <v>616</v>
          </cell>
          <cell r="B50" t="str">
            <v>HIZADAI-O</v>
          </cell>
        </row>
        <row r="51">
          <cell r="A51">
            <v>621</v>
          </cell>
          <cell r="B51" t="str">
            <v>MANTON-O</v>
          </cell>
        </row>
        <row r="52">
          <cell r="A52">
            <v>622</v>
          </cell>
          <cell r="B52" t="str">
            <v>LORENZONI-O</v>
          </cell>
        </row>
        <row r="53">
          <cell r="A53">
            <v>628</v>
          </cell>
          <cell r="B53" t="str">
            <v>TANZUTZU-O</v>
          </cell>
        </row>
        <row r="54">
          <cell r="A54">
            <v>701</v>
          </cell>
          <cell r="B54" t="str">
            <v>MIQUELET-R</v>
          </cell>
        </row>
        <row r="55">
          <cell r="A55">
            <v>702</v>
          </cell>
          <cell r="B55" t="str">
            <v>MAXIMILIEN-R</v>
          </cell>
        </row>
        <row r="56">
          <cell r="A56">
            <v>703</v>
          </cell>
          <cell r="B56" t="str">
            <v>MINIÉ-R</v>
          </cell>
        </row>
        <row r="57">
          <cell r="A57">
            <v>704</v>
          </cell>
          <cell r="B57" t="str">
            <v>WHITWORTH-R</v>
          </cell>
        </row>
        <row r="58">
          <cell r="A58">
            <v>705</v>
          </cell>
          <cell r="B58" t="str">
            <v>COMINAZZO-R</v>
          </cell>
        </row>
        <row r="59">
          <cell r="A59">
            <v>706</v>
          </cell>
          <cell r="B59" t="str">
            <v>KUCHENREUTER-R</v>
          </cell>
        </row>
        <row r="60">
          <cell r="A60">
            <v>708</v>
          </cell>
          <cell r="B60" t="str">
            <v>WALKYRIE-R</v>
          </cell>
        </row>
        <row r="61">
          <cell r="A61">
            <v>712</v>
          </cell>
          <cell r="B61" t="str">
            <v>MARIETTE</v>
          </cell>
        </row>
        <row r="62">
          <cell r="A62">
            <v>714</v>
          </cell>
          <cell r="B62" t="str">
            <v>TANEGASHIMA-R</v>
          </cell>
        </row>
        <row r="63">
          <cell r="A63">
            <v>715</v>
          </cell>
          <cell r="B63" t="str">
            <v>VETTERLI-R</v>
          </cell>
        </row>
        <row r="64">
          <cell r="A64">
            <v>716</v>
          </cell>
          <cell r="B64" t="str">
            <v>HIZADAI-R</v>
          </cell>
        </row>
        <row r="65">
          <cell r="A65">
            <v>721</v>
          </cell>
          <cell r="B65" t="str">
            <v>MANTON-R</v>
          </cell>
        </row>
        <row r="66">
          <cell r="A66">
            <v>722</v>
          </cell>
          <cell r="B66" t="str">
            <v>LORENZONI-R</v>
          </cell>
        </row>
        <row r="67">
          <cell r="A67">
            <v>728</v>
          </cell>
          <cell r="B67" t="str">
            <v>TANZUTZU-R</v>
          </cell>
        </row>
        <row r="68">
          <cell r="A68">
            <v>801</v>
          </cell>
          <cell r="B68" t="str">
            <v>PISTOLET 10 m P1</v>
          </cell>
        </row>
        <row r="69">
          <cell r="A69">
            <v>802</v>
          </cell>
          <cell r="B69" t="str">
            <v>PISTOLET 10 m P2</v>
          </cell>
        </row>
        <row r="70">
          <cell r="A70">
            <v>803</v>
          </cell>
          <cell r="B70" t="str">
            <v>PISTOLET 25 m P3</v>
          </cell>
        </row>
        <row r="71">
          <cell r="A71">
            <v>804</v>
          </cell>
          <cell r="B71" t="str">
            <v>PISTOLET 25 m P4</v>
          </cell>
        </row>
        <row r="72">
          <cell r="A72">
            <v>814</v>
          </cell>
          <cell r="B72" t="str">
            <v>CARABINE 10 m F14</v>
          </cell>
        </row>
        <row r="73">
          <cell r="A73">
            <v>815</v>
          </cell>
          <cell r="B73" t="str">
            <v>CARABINE 10 m F15</v>
          </cell>
        </row>
        <row r="74">
          <cell r="A74">
            <v>900</v>
          </cell>
          <cell r="B74" t="str">
            <v>ARBALETE FIELD IR 900</v>
          </cell>
        </row>
        <row r="75">
          <cell r="A75">
            <v>901</v>
          </cell>
          <cell r="B75" t="str">
            <v>CARABINE 10 m R1</v>
          </cell>
        </row>
        <row r="76">
          <cell r="A76">
            <v>902</v>
          </cell>
          <cell r="B76" t="str">
            <v>CARABINE 10 m R2</v>
          </cell>
        </row>
        <row r="77">
          <cell r="A77">
            <v>903</v>
          </cell>
          <cell r="B77" t="str">
            <v>CARABINE 10 m R3</v>
          </cell>
        </row>
        <row r="78">
          <cell r="A78">
            <v>904</v>
          </cell>
          <cell r="B78" t="str">
            <v>CARABINE 10 m R4</v>
          </cell>
        </row>
        <row r="79">
          <cell r="A79">
            <v>905</v>
          </cell>
          <cell r="B79" t="str">
            <v>CARABINE 10 m R5</v>
          </cell>
        </row>
        <row r="80">
          <cell r="A80">
            <v>906</v>
          </cell>
          <cell r="B80" t="str">
            <v>CARABINE 50 m R6</v>
          </cell>
        </row>
        <row r="81">
          <cell r="A81">
            <v>907</v>
          </cell>
          <cell r="B81" t="str">
            <v>CARABINE 50 m R7</v>
          </cell>
        </row>
        <row r="82">
          <cell r="A82">
            <v>908</v>
          </cell>
          <cell r="B82" t="str">
            <v>CARABINE 50 m R8</v>
          </cell>
        </row>
        <row r="83">
          <cell r="A83">
            <v>911</v>
          </cell>
          <cell r="B83" t="str">
            <v>CARABINE 10 m F1</v>
          </cell>
        </row>
        <row r="84">
          <cell r="A84">
            <v>912</v>
          </cell>
          <cell r="B84" t="str">
            <v>CARABINE 10 m F2</v>
          </cell>
        </row>
        <row r="85">
          <cell r="A85">
            <v>913</v>
          </cell>
          <cell r="B85" t="str">
            <v>CARABINE 10 m F3</v>
          </cell>
        </row>
        <row r="86">
          <cell r="A86">
            <v>914</v>
          </cell>
          <cell r="B86" t="str">
            <v>PISTOLET 10 m F4</v>
          </cell>
        </row>
        <row r="87">
          <cell r="A87">
            <v>915</v>
          </cell>
          <cell r="B87" t="str">
            <v>CARABINE 10 m F5</v>
          </cell>
        </row>
        <row r="88">
          <cell r="A88">
            <v>916</v>
          </cell>
          <cell r="B88" t="str">
            <v>CARABINE 10 m F6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44"/>
      <sheetName val="Ind49"/>
      <sheetName val="Ind53"/>
      <sheetName val="Ind72"/>
      <sheetName val="Ind85"/>
      <sheetName val="individuel"/>
      <sheetName val="eq44"/>
      <sheetName val="eq49"/>
      <sheetName val="eq53"/>
      <sheetName val="eq72"/>
      <sheetName val="eq85"/>
      <sheetName val="equipe"/>
      <sheetName val="série"/>
      <sheetName val="TablCateg"/>
    </sheetNames>
    <sheetDataSet>
      <sheetData sheetId="13">
        <row r="1">
          <cell r="A1" t="str">
            <v>N° info.</v>
          </cell>
          <cell r="B1" t="str">
            <v>Disciplines</v>
          </cell>
        </row>
        <row r="2">
          <cell r="A2">
            <v>1</v>
          </cell>
          <cell r="B2" t="str">
            <v>Fosse Olympique</v>
          </cell>
        </row>
        <row r="3">
          <cell r="A3">
            <v>2</v>
          </cell>
          <cell r="B3" t="str">
            <v>Skeet Olympique</v>
          </cell>
        </row>
        <row r="4">
          <cell r="A4">
            <v>3</v>
          </cell>
          <cell r="B4" t="str">
            <v>Double Trap</v>
          </cell>
        </row>
        <row r="5">
          <cell r="A5">
            <v>100</v>
          </cell>
          <cell r="B5" t="str">
            <v>PISTOLET 10 m</v>
          </cell>
        </row>
        <row r="6">
          <cell r="A6">
            <v>101</v>
          </cell>
          <cell r="B6" t="str">
            <v>PISTOLET 3 X 12</v>
          </cell>
        </row>
        <row r="7">
          <cell r="A7">
            <v>102</v>
          </cell>
          <cell r="B7" t="str">
            <v>PISTOLET VITESSE 10 m</v>
          </cell>
        </row>
        <row r="8">
          <cell r="A8">
            <v>103</v>
          </cell>
          <cell r="B8" t="str">
            <v>PISTOLET STANDARD 10 m</v>
          </cell>
        </row>
        <row r="9">
          <cell r="A9">
            <v>104</v>
          </cell>
          <cell r="B9" t="str">
            <v>CARABINE 10 m</v>
          </cell>
        </row>
        <row r="10">
          <cell r="A10">
            <v>105</v>
          </cell>
          <cell r="B10" t="str">
            <v>CARABINE 3 X 10</v>
          </cell>
        </row>
        <row r="11">
          <cell r="A11">
            <v>107</v>
          </cell>
          <cell r="B11" t="str">
            <v>ARBALETE MATCH 10 m</v>
          </cell>
        </row>
        <row r="12">
          <cell r="A12">
            <v>108</v>
          </cell>
          <cell r="B12" t="str">
            <v>ARBALETE FIELD 10 m  école</v>
          </cell>
        </row>
        <row r="13">
          <cell r="A13">
            <v>109</v>
          </cell>
          <cell r="B13" t="str">
            <v>CIBLE MOBILE 10 m</v>
          </cell>
        </row>
        <row r="14">
          <cell r="A14">
            <v>110</v>
          </cell>
          <cell r="B14" t="str">
            <v>CIBLE MOBILE MIXTE 10 m</v>
          </cell>
        </row>
        <row r="15">
          <cell r="A15">
            <v>150</v>
          </cell>
          <cell r="B15" t="str">
            <v>PISTOLET  10 m  école</v>
          </cell>
        </row>
        <row r="16">
          <cell r="A16">
            <v>152</v>
          </cell>
          <cell r="B16" t="str">
            <v>PISTOLET VITESSE 10 m  école</v>
          </cell>
        </row>
        <row r="17">
          <cell r="A17">
            <v>154</v>
          </cell>
          <cell r="B17" t="str">
            <v>CARABINE 10 m   école</v>
          </cell>
        </row>
        <row r="18">
          <cell r="A18">
            <v>250</v>
          </cell>
          <cell r="B18" t="str">
            <v>PISTOLET STANDARD 25 m</v>
          </cell>
        </row>
        <row r="19">
          <cell r="A19">
            <v>251</v>
          </cell>
          <cell r="B19" t="str">
            <v>PISTOLET  PERCUSSION  CENTRALE 25 m</v>
          </cell>
        </row>
        <row r="20">
          <cell r="A20">
            <v>252</v>
          </cell>
          <cell r="B20" t="str">
            <v>PISTOLET  25 m</v>
          </cell>
        </row>
        <row r="21">
          <cell r="A21">
            <v>253</v>
          </cell>
          <cell r="B21" t="str">
            <v>PISTOLET   VITESSE  25 m</v>
          </cell>
        </row>
        <row r="22">
          <cell r="A22">
            <v>300</v>
          </cell>
          <cell r="B22" t="str">
            <v>CARABINE 60 BALLES COUCHE 300 m</v>
          </cell>
        </row>
        <row r="23">
          <cell r="A23">
            <v>301</v>
          </cell>
          <cell r="B23" t="str">
            <v>CARABINE 3 X 20 Standard 300m</v>
          </cell>
        </row>
        <row r="24">
          <cell r="A24">
            <v>303</v>
          </cell>
          <cell r="B24" t="str">
            <v>CARABINE 3 X 40 300m</v>
          </cell>
        </row>
        <row r="25">
          <cell r="A25">
            <v>400</v>
          </cell>
          <cell r="B25" t="str">
            <v>REVOLVER Gros calibre libre</v>
          </cell>
        </row>
        <row r="26">
          <cell r="A26">
            <v>401</v>
          </cell>
          <cell r="B26" t="str">
            <v>Gros calibre production libre</v>
          </cell>
        </row>
        <row r="27">
          <cell r="A27">
            <v>402</v>
          </cell>
          <cell r="B27" t="str">
            <v>Gros calibre Unlimited</v>
          </cell>
        </row>
        <row r="28">
          <cell r="A28">
            <v>403</v>
          </cell>
          <cell r="B28" t="str">
            <v>Gros calibre debout</v>
          </cell>
        </row>
        <row r="29">
          <cell r="A29">
            <v>404</v>
          </cell>
          <cell r="B29" t="str">
            <v>Révolver 22 LR libre</v>
          </cell>
        </row>
        <row r="30">
          <cell r="A30">
            <v>405</v>
          </cell>
          <cell r="B30" t="str">
            <v>22 LR production libre</v>
          </cell>
        </row>
        <row r="31">
          <cell r="A31">
            <v>406</v>
          </cell>
          <cell r="B31" t="str">
            <v>22 LR Unlimited</v>
          </cell>
        </row>
        <row r="32">
          <cell r="A32">
            <v>407</v>
          </cell>
          <cell r="B32" t="str">
            <v>22 LR Debout</v>
          </cell>
        </row>
        <row r="33">
          <cell r="A33">
            <v>408</v>
          </cell>
          <cell r="B33" t="str">
            <v>Field visée ouverte</v>
          </cell>
        </row>
        <row r="34">
          <cell r="A34">
            <v>409</v>
          </cell>
          <cell r="B34" t="str">
            <v>Field visée optique</v>
          </cell>
        </row>
        <row r="35">
          <cell r="A35">
            <v>410</v>
          </cell>
          <cell r="B35" t="str">
            <v>CARABINE 22 LR  Légère</v>
          </cell>
        </row>
        <row r="36">
          <cell r="A36">
            <v>411</v>
          </cell>
          <cell r="B36" t="str">
            <v>CARABINE 22 LR  silhouette</v>
          </cell>
        </row>
        <row r="37">
          <cell r="A37">
            <v>500</v>
          </cell>
          <cell r="B37" t="str">
            <v>PISTOLET  50 m</v>
          </cell>
        </row>
        <row r="38">
          <cell r="A38">
            <v>501</v>
          </cell>
          <cell r="B38" t="str">
            <v>CARABINE  60  BALLES  COUCHE 50 m</v>
          </cell>
        </row>
        <row r="39">
          <cell r="A39">
            <v>502</v>
          </cell>
          <cell r="B39" t="str">
            <v>CARABINE  3 X 20  50 m </v>
          </cell>
        </row>
        <row r="40">
          <cell r="A40">
            <v>503</v>
          </cell>
          <cell r="B40" t="str">
            <v>CARABINE 3 X 40   50 m</v>
          </cell>
        </row>
        <row r="41">
          <cell r="A41">
            <v>505</v>
          </cell>
          <cell r="B41" t="str">
            <v>CIBLE MOBILE 50 m</v>
          </cell>
        </row>
        <row r="42">
          <cell r="A42">
            <v>506</v>
          </cell>
          <cell r="B42" t="str">
            <v>CIBLE MOBILE MIXTE 50 m</v>
          </cell>
        </row>
        <row r="43">
          <cell r="A43">
            <v>601</v>
          </cell>
          <cell r="B43" t="str">
            <v>MIQUELET-O</v>
          </cell>
        </row>
        <row r="44">
          <cell r="A44">
            <v>602</v>
          </cell>
          <cell r="B44" t="str">
            <v>MAXIMILIEN-O</v>
          </cell>
        </row>
        <row r="45">
          <cell r="A45">
            <v>603</v>
          </cell>
          <cell r="B45" t="str">
            <v>MINIÉ-O</v>
          </cell>
        </row>
        <row r="46">
          <cell r="A46">
            <v>604</v>
          </cell>
          <cell r="B46" t="str">
            <v>WHITWORTH-O</v>
          </cell>
        </row>
        <row r="47">
          <cell r="A47">
            <v>605</v>
          </cell>
          <cell r="B47" t="str">
            <v>COMINAZZO-O</v>
          </cell>
        </row>
        <row r="48">
          <cell r="A48">
            <v>606</v>
          </cell>
          <cell r="B48" t="str">
            <v>KUCHENREUTER-O</v>
          </cell>
        </row>
        <row r="49">
          <cell r="A49">
            <v>607</v>
          </cell>
          <cell r="B49" t="str">
            <v>COLT</v>
          </cell>
        </row>
        <row r="50">
          <cell r="A50">
            <v>608</v>
          </cell>
          <cell r="B50" t="str">
            <v>WALKYRIE-O</v>
          </cell>
        </row>
        <row r="51">
          <cell r="A51">
            <v>614</v>
          </cell>
          <cell r="B51" t="str">
            <v>TANEGASHIMA-O</v>
          </cell>
        </row>
        <row r="52">
          <cell r="A52">
            <v>615</v>
          </cell>
          <cell r="B52" t="str">
            <v>VETTERLI-O</v>
          </cell>
        </row>
        <row r="53">
          <cell r="A53">
            <v>616</v>
          </cell>
          <cell r="B53" t="str">
            <v>HIZADAI-O</v>
          </cell>
        </row>
        <row r="54">
          <cell r="A54">
            <v>621</v>
          </cell>
          <cell r="B54" t="str">
            <v>MANTON-O</v>
          </cell>
        </row>
        <row r="55">
          <cell r="A55">
            <v>622</v>
          </cell>
          <cell r="B55" t="str">
            <v>LORENZONI-O</v>
          </cell>
        </row>
        <row r="56">
          <cell r="A56">
            <v>628</v>
          </cell>
          <cell r="B56" t="str">
            <v>TANZUTZU-O</v>
          </cell>
        </row>
        <row r="57">
          <cell r="A57">
            <v>701</v>
          </cell>
          <cell r="B57" t="str">
            <v>MIQUELET-R</v>
          </cell>
        </row>
        <row r="58">
          <cell r="A58">
            <v>702</v>
          </cell>
          <cell r="B58" t="str">
            <v>MAXIMILIEN-R</v>
          </cell>
        </row>
        <row r="59">
          <cell r="A59">
            <v>703</v>
          </cell>
          <cell r="B59" t="str">
            <v>MINIÉ-R</v>
          </cell>
        </row>
        <row r="60">
          <cell r="A60">
            <v>704</v>
          </cell>
          <cell r="B60" t="str">
            <v>WHITWORTH-R</v>
          </cell>
        </row>
        <row r="61">
          <cell r="A61">
            <v>705</v>
          </cell>
          <cell r="B61" t="str">
            <v>COMINAZZO-R</v>
          </cell>
        </row>
        <row r="62">
          <cell r="A62">
            <v>706</v>
          </cell>
          <cell r="B62" t="str">
            <v>KUCHENREUTER-R</v>
          </cell>
        </row>
        <row r="63">
          <cell r="A63">
            <v>708</v>
          </cell>
          <cell r="B63" t="str">
            <v>WALKYRIE-R</v>
          </cell>
        </row>
        <row r="64">
          <cell r="A64">
            <v>712</v>
          </cell>
          <cell r="B64" t="str">
            <v>MARIETTE</v>
          </cell>
        </row>
        <row r="65">
          <cell r="A65">
            <v>714</v>
          </cell>
          <cell r="B65" t="str">
            <v>TANEGASHIMA-R</v>
          </cell>
        </row>
        <row r="66">
          <cell r="A66">
            <v>715</v>
          </cell>
          <cell r="B66" t="str">
            <v>VETTERLI-R</v>
          </cell>
        </row>
        <row r="67">
          <cell r="A67">
            <v>716</v>
          </cell>
          <cell r="B67" t="str">
            <v>HIZADAI-R</v>
          </cell>
        </row>
        <row r="68">
          <cell r="A68">
            <v>721</v>
          </cell>
          <cell r="B68" t="str">
            <v>MANTON-R</v>
          </cell>
        </row>
        <row r="69">
          <cell r="A69">
            <v>722</v>
          </cell>
          <cell r="B69" t="str">
            <v>LORENZONI-R</v>
          </cell>
        </row>
        <row r="70">
          <cell r="A70">
            <v>728</v>
          </cell>
          <cell r="B70" t="str">
            <v>TANZUTZU-R</v>
          </cell>
        </row>
        <row r="71">
          <cell r="A71">
            <v>801</v>
          </cell>
          <cell r="B71" t="str">
            <v>PISTOLET 10 m P1</v>
          </cell>
        </row>
        <row r="72">
          <cell r="A72">
            <v>802</v>
          </cell>
          <cell r="B72" t="str">
            <v>PISTOLET 10 m P2</v>
          </cell>
        </row>
        <row r="73">
          <cell r="A73">
            <v>803</v>
          </cell>
          <cell r="B73" t="str">
            <v>PISTOLET 25 m P3</v>
          </cell>
        </row>
        <row r="74">
          <cell r="A74">
            <v>804</v>
          </cell>
          <cell r="B74" t="str">
            <v>PISTOLET 25 m P4</v>
          </cell>
        </row>
        <row r="75">
          <cell r="A75">
            <v>814</v>
          </cell>
          <cell r="B75" t="str">
            <v>CARABINE 10 m F14</v>
          </cell>
        </row>
        <row r="76">
          <cell r="A76">
            <v>815</v>
          </cell>
          <cell r="B76" t="str">
            <v>CARABINE 10 m F15</v>
          </cell>
        </row>
        <row r="77">
          <cell r="A77">
            <v>900</v>
          </cell>
          <cell r="B77" t="str">
            <v>ARBALETE FIELD IR 900</v>
          </cell>
        </row>
        <row r="78">
          <cell r="A78">
            <v>901</v>
          </cell>
          <cell r="B78" t="str">
            <v>CARABINE 10 m R1</v>
          </cell>
        </row>
        <row r="79">
          <cell r="A79">
            <v>902</v>
          </cell>
          <cell r="B79" t="str">
            <v>CARABINE 10 m R2</v>
          </cell>
        </row>
        <row r="80">
          <cell r="A80">
            <v>903</v>
          </cell>
          <cell r="B80" t="str">
            <v>CARABINE 10 m R3</v>
          </cell>
        </row>
        <row r="81">
          <cell r="A81">
            <v>904</v>
          </cell>
          <cell r="B81" t="str">
            <v>CARABINE 10 m R4</v>
          </cell>
        </row>
        <row r="82">
          <cell r="A82">
            <v>905</v>
          </cell>
          <cell r="B82" t="str">
            <v>CARABINE 10 m R5</v>
          </cell>
        </row>
        <row r="83">
          <cell r="A83">
            <v>906</v>
          </cell>
          <cell r="B83" t="str">
            <v>CARABINE 50 m R6</v>
          </cell>
        </row>
        <row r="84">
          <cell r="A84">
            <v>907</v>
          </cell>
          <cell r="B84" t="str">
            <v>CARABINE 50 m R7</v>
          </cell>
        </row>
        <row r="85">
          <cell r="A85">
            <v>908</v>
          </cell>
          <cell r="B85" t="str">
            <v>CARABINE 50 m R8</v>
          </cell>
        </row>
        <row r="86">
          <cell r="A86">
            <v>911</v>
          </cell>
          <cell r="B86" t="str">
            <v>CARABINE 10 m F1</v>
          </cell>
        </row>
        <row r="87">
          <cell r="A87">
            <v>912</v>
          </cell>
          <cell r="B87" t="str">
            <v>CARABINE 10 m F2</v>
          </cell>
        </row>
        <row r="88">
          <cell r="A88">
            <v>913</v>
          </cell>
          <cell r="B88" t="str">
            <v>CARABINE 10 m F3</v>
          </cell>
        </row>
        <row r="89">
          <cell r="A89">
            <v>914</v>
          </cell>
          <cell r="B89" t="str">
            <v>PISTOLET 10 m F4</v>
          </cell>
        </row>
        <row r="90">
          <cell r="A90">
            <v>915</v>
          </cell>
          <cell r="B90" t="str">
            <v>CARABINE 10 m F5</v>
          </cell>
        </row>
        <row r="91">
          <cell r="A91">
            <v>916</v>
          </cell>
          <cell r="B91" t="str">
            <v>CARABINE 10 m F6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showGridLines="0" zoomScalePageLayoutView="0" workbookViewId="0" topLeftCell="A1">
      <selection activeCell="N3" sqref="N3:O5"/>
    </sheetView>
  </sheetViews>
  <sheetFormatPr defaultColWidth="12" defaultRowHeight="12.75"/>
  <cols>
    <col min="1" max="8" width="3.83203125" style="0" customWidth="1"/>
    <col min="9" max="9" width="4.66015625" style="0" customWidth="1"/>
    <col min="10" max="10" width="4.83203125" style="0" customWidth="1"/>
    <col min="11" max="11" width="45.16015625" style="0" customWidth="1"/>
    <col min="12" max="12" width="20.83203125" style="0" customWidth="1"/>
    <col min="13" max="13" width="20.66015625" style="0" customWidth="1"/>
    <col min="14" max="15" width="10.83203125" style="0" customWidth="1"/>
    <col min="16" max="16" width="5.83203125" style="0" customWidth="1"/>
    <col min="17" max="17" width="6.5" style="0" customWidth="1"/>
  </cols>
  <sheetData>
    <row r="1" ht="6.75" customHeight="1"/>
    <row r="2" spans="9:15" ht="18" customHeight="1">
      <c r="I2" s="149" t="s">
        <v>89</v>
      </c>
      <c r="J2" s="150"/>
      <c r="K2" s="150"/>
      <c r="L2" s="150"/>
      <c r="M2" s="151"/>
      <c r="N2" s="145"/>
      <c r="O2" s="145"/>
    </row>
    <row r="3" spans="9:15" ht="13.5" customHeight="1">
      <c r="I3" s="152"/>
      <c r="J3" s="153"/>
      <c r="K3" s="153"/>
      <c r="L3" s="153"/>
      <c r="M3" s="154"/>
      <c r="N3" s="145"/>
      <c r="O3" s="145"/>
    </row>
    <row r="4" spans="11:16" ht="18">
      <c r="K4" s="146" t="s">
        <v>61</v>
      </c>
      <c r="L4" s="146"/>
      <c r="M4" s="148"/>
      <c r="N4" s="145"/>
      <c r="O4" s="145"/>
      <c r="P4" s="24"/>
    </row>
    <row r="5" spans="11:15" ht="13.5" thickBot="1">
      <c r="K5" s="147"/>
      <c r="L5" s="147"/>
      <c r="M5" s="147"/>
      <c r="N5" s="145"/>
      <c r="O5" s="145"/>
    </row>
    <row r="6" spans="1:17" ht="12.75" customHeight="1">
      <c r="A6" s="1">
        <v>100</v>
      </c>
      <c r="B6" s="1">
        <v>102</v>
      </c>
      <c r="C6" s="1">
        <v>103</v>
      </c>
      <c r="D6" s="1">
        <v>104</v>
      </c>
      <c r="E6" s="2">
        <v>107</v>
      </c>
      <c r="F6" s="2">
        <v>108</v>
      </c>
      <c r="G6" s="2">
        <v>109</v>
      </c>
      <c r="H6" s="27">
        <v>110</v>
      </c>
      <c r="I6" s="137" t="s">
        <v>88</v>
      </c>
      <c r="J6" s="138"/>
      <c r="K6" s="138"/>
      <c r="L6" s="138"/>
      <c r="M6" s="138"/>
      <c r="N6" s="133" t="s">
        <v>0</v>
      </c>
      <c r="O6" s="134"/>
      <c r="P6" s="130" t="s">
        <v>58</v>
      </c>
      <c r="Q6" s="127" t="s">
        <v>83</v>
      </c>
    </row>
    <row r="7" spans="1:17" ht="13.5" customHeight="1" thickBot="1">
      <c r="A7" s="118" t="s">
        <v>1</v>
      </c>
      <c r="B7" s="118" t="s">
        <v>2</v>
      </c>
      <c r="C7" s="118" t="s">
        <v>3</v>
      </c>
      <c r="D7" s="118" t="s">
        <v>4</v>
      </c>
      <c r="E7" s="124" t="s">
        <v>5</v>
      </c>
      <c r="F7" s="118" t="s">
        <v>6</v>
      </c>
      <c r="G7" s="118" t="s">
        <v>7</v>
      </c>
      <c r="H7" s="120" t="s">
        <v>8</v>
      </c>
      <c r="I7" s="139"/>
      <c r="J7" s="140"/>
      <c r="K7" s="140"/>
      <c r="L7" s="140"/>
      <c r="M7" s="140"/>
      <c r="N7" s="135"/>
      <c r="O7" s="136"/>
      <c r="P7" s="131"/>
      <c r="Q7" s="128"/>
    </row>
    <row r="8" spans="1:17" ht="12.75" customHeight="1">
      <c r="A8" s="119"/>
      <c r="B8" s="119"/>
      <c r="C8" s="119"/>
      <c r="D8" s="119"/>
      <c r="E8" s="125"/>
      <c r="F8" s="121"/>
      <c r="G8" s="121"/>
      <c r="H8" s="121"/>
      <c r="I8" s="122" t="s">
        <v>15</v>
      </c>
      <c r="J8" s="128" t="s">
        <v>10</v>
      </c>
      <c r="K8" s="144" t="s">
        <v>11</v>
      </c>
      <c r="L8" s="143" t="s">
        <v>60</v>
      </c>
      <c r="M8" s="141" t="s">
        <v>71</v>
      </c>
      <c r="N8" s="132" t="s">
        <v>59</v>
      </c>
      <c r="O8" s="132" t="s">
        <v>9</v>
      </c>
      <c r="P8" s="131"/>
      <c r="Q8" s="128"/>
    </row>
    <row r="9" spans="1:17" ht="63" customHeight="1" thickBot="1">
      <c r="A9" s="119"/>
      <c r="B9" s="119"/>
      <c r="C9" s="119"/>
      <c r="D9" s="119"/>
      <c r="E9" s="126"/>
      <c r="F9" s="121"/>
      <c r="G9" s="121"/>
      <c r="H9" s="121"/>
      <c r="I9" s="123"/>
      <c r="J9" s="155"/>
      <c r="K9" s="144"/>
      <c r="L9" s="144"/>
      <c r="M9" s="142"/>
      <c r="N9" s="132"/>
      <c r="O9" s="132"/>
      <c r="P9" s="131"/>
      <c r="Q9" s="129"/>
    </row>
    <row r="10" spans="1:17" ht="13.5" customHeight="1">
      <c r="A10" s="97"/>
      <c r="B10" s="97"/>
      <c r="C10" s="97"/>
      <c r="D10" s="97"/>
      <c r="E10" s="97"/>
      <c r="F10" s="97"/>
      <c r="G10" s="97"/>
      <c r="H10" s="97"/>
      <c r="I10" s="98"/>
      <c r="J10" s="99"/>
      <c r="K10" s="99"/>
      <c r="L10" s="99"/>
      <c r="M10" s="100"/>
      <c r="N10" s="99"/>
      <c r="O10" s="99"/>
      <c r="P10" s="99"/>
      <c r="Q10" s="113"/>
    </row>
    <row r="11" spans="1:17" ht="13.5">
      <c r="A11" s="53"/>
      <c r="B11" s="53"/>
      <c r="C11" s="53"/>
      <c r="D11" s="53"/>
      <c r="E11" s="53"/>
      <c r="F11" s="53"/>
      <c r="G11" s="53"/>
      <c r="H11" s="53"/>
      <c r="I11" s="4"/>
      <c r="J11" s="3"/>
      <c r="K11" s="3"/>
      <c r="L11" s="3"/>
      <c r="M11" s="6"/>
      <c r="N11" s="3"/>
      <c r="O11" s="3"/>
      <c r="P11" s="3"/>
      <c r="Q11" s="13"/>
    </row>
    <row r="12" spans="1:17" ht="13.5">
      <c r="A12" s="53"/>
      <c r="B12" s="53"/>
      <c r="C12" s="53"/>
      <c r="D12" s="53"/>
      <c r="E12" s="53"/>
      <c r="F12" s="53"/>
      <c r="G12" s="53"/>
      <c r="H12" s="53"/>
      <c r="I12" s="4"/>
      <c r="J12" s="3"/>
      <c r="K12" s="3"/>
      <c r="L12" s="3"/>
      <c r="M12" s="6"/>
      <c r="N12" s="3"/>
      <c r="O12" s="3"/>
      <c r="P12" s="3"/>
      <c r="Q12" s="13"/>
    </row>
    <row r="13" spans="1:17" ht="13.5">
      <c r="A13" s="53"/>
      <c r="B13" s="53"/>
      <c r="C13" s="53"/>
      <c r="D13" s="53"/>
      <c r="E13" s="53"/>
      <c r="F13" s="53"/>
      <c r="G13" s="53"/>
      <c r="H13" s="53"/>
      <c r="I13" s="4"/>
      <c r="J13" s="3"/>
      <c r="K13" s="3"/>
      <c r="L13" s="3"/>
      <c r="M13" s="6"/>
      <c r="N13" s="3"/>
      <c r="O13" s="3"/>
      <c r="P13" s="3"/>
      <c r="Q13" s="13"/>
    </row>
    <row r="14" spans="1:17" ht="13.5">
      <c r="A14" s="53"/>
      <c r="B14" s="53"/>
      <c r="C14" s="53"/>
      <c r="D14" s="53"/>
      <c r="E14" s="53"/>
      <c r="F14" s="53"/>
      <c r="G14" s="53"/>
      <c r="H14" s="53"/>
      <c r="I14" s="4"/>
      <c r="J14" s="3"/>
      <c r="K14" s="3"/>
      <c r="L14" s="3"/>
      <c r="M14" s="6"/>
      <c r="N14" s="3"/>
      <c r="O14" s="3"/>
      <c r="P14" s="3"/>
      <c r="Q14" s="13"/>
    </row>
    <row r="15" spans="1:17" ht="13.5">
      <c r="A15" s="53"/>
      <c r="B15" s="53"/>
      <c r="C15" s="53"/>
      <c r="D15" s="53"/>
      <c r="E15" s="53"/>
      <c r="F15" s="53"/>
      <c r="G15" s="53"/>
      <c r="H15" s="53"/>
      <c r="I15" s="4"/>
      <c r="J15" s="3"/>
      <c r="K15" s="3"/>
      <c r="L15" s="3"/>
      <c r="M15" s="6"/>
      <c r="N15" s="3"/>
      <c r="O15" s="3"/>
      <c r="P15" s="3"/>
      <c r="Q15" s="13"/>
    </row>
    <row r="16" spans="1:17" ht="13.5">
      <c r="A16" s="53"/>
      <c r="B16" s="53"/>
      <c r="C16" s="53"/>
      <c r="D16" s="53"/>
      <c r="E16" s="53"/>
      <c r="F16" s="53"/>
      <c r="G16" s="53"/>
      <c r="H16" s="53"/>
      <c r="I16" s="4"/>
      <c r="J16" s="3"/>
      <c r="K16" s="3"/>
      <c r="L16" s="3"/>
      <c r="M16" s="6"/>
      <c r="N16" s="3"/>
      <c r="O16" s="3"/>
      <c r="P16" s="3"/>
      <c r="Q16" s="13"/>
    </row>
    <row r="17" spans="1:17" ht="13.5">
      <c r="A17" s="53"/>
      <c r="B17" s="53"/>
      <c r="C17" s="53"/>
      <c r="D17" s="53"/>
      <c r="E17" s="53"/>
      <c r="F17" s="53"/>
      <c r="G17" s="53"/>
      <c r="H17" s="53"/>
      <c r="I17" s="4"/>
      <c r="J17" s="3"/>
      <c r="K17" s="3"/>
      <c r="L17" s="3"/>
      <c r="M17" s="6"/>
      <c r="N17" s="3"/>
      <c r="O17" s="3"/>
      <c r="P17" s="3"/>
      <c r="Q17" s="13"/>
    </row>
    <row r="18" spans="1:17" ht="13.5">
      <c r="A18" s="53"/>
      <c r="B18" s="53"/>
      <c r="C18" s="53"/>
      <c r="D18" s="53"/>
      <c r="E18" s="53"/>
      <c r="F18" s="53"/>
      <c r="G18" s="53"/>
      <c r="H18" s="53"/>
      <c r="I18" s="4"/>
      <c r="J18" s="3"/>
      <c r="K18" s="3"/>
      <c r="L18" s="3"/>
      <c r="M18" s="6"/>
      <c r="N18" s="3"/>
      <c r="O18" s="3"/>
      <c r="P18" s="3"/>
      <c r="Q18" s="13"/>
    </row>
    <row r="19" spans="1:17" ht="13.5">
      <c r="A19" s="53"/>
      <c r="B19" s="53"/>
      <c r="C19" s="53"/>
      <c r="D19" s="53"/>
      <c r="E19" s="53"/>
      <c r="F19" s="53"/>
      <c r="G19" s="53"/>
      <c r="H19" s="53"/>
      <c r="I19" s="4"/>
      <c r="J19" s="3"/>
      <c r="K19" s="3"/>
      <c r="L19" s="3"/>
      <c r="M19" s="6"/>
      <c r="N19" s="3"/>
      <c r="O19" s="3"/>
      <c r="P19" s="3"/>
      <c r="Q19" s="13"/>
    </row>
    <row r="20" spans="1:17" ht="13.5">
      <c r="A20" s="53"/>
      <c r="B20" s="53"/>
      <c r="C20" s="53"/>
      <c r="D20" s="53"/>
      <c r="E20" s="53"/>
      <c r="F20" s="53"/>
      <c r="G20" s="53"/>
      <c r="H20" s="53"/>
      <c r="I20" s="4"/>
      <c r="J20" s="3"/>
      <c r="K20" s="3"/>
      <c r="L20" s="3"/>
      <c r="M20" s="35"/>
      <c r="N20" s="3"/>
      <c r="O20" s="3"/>
      <c r="P20" s="3"/>
      <c r="Q20" s="13"/>
    </row>
    <row r="21" spans="1:17" ht="13.5">
      <c r="A21" s="53"/>
      <c r="B21" s="53"/>
      <c r="C21" s="53"/>
      <c r="D21" s="53"/>
      <c r="E21" s="53"/>
      <c r="F21" s="53"/>
      <c r="G21" s="53"/>
      <c r="H21" s="53"/>
      <c r="I21" s="4"/>
      <c r="J21" s="3"/>
      <c r="K21" s="3"/>
      <c r="L21" s="3"/>
      <c r="M21" s="6"/>
      <c r="N21" s="3"/>
      <c r="O21" s="3"/>
      <c r="P21" s="3"/>
      <c r="Q21" s="13"/>
    </row>
    <row r="22" spans="1:17" ht="13.5">
      <c r="A22" s="53"/>
      <c r="B22" s="53"/>
      <c r="C22" s="53"/>
      <c r="D22" s="53"/>
      <c r="E22" s="53"/>
      <c r="F22" s="53"/>
      <c r="G22" s="53"/>
      <c r="H22" s="53"/>
      <c r="I22" s="4"/>
      <c r="J22" s="3"/>
      <c r="K22" s="3"/>
      <c r="L22" s="3"/>
      <c r="M22" s="10"/>
      <c r="N22" s="3"/>
      <c r="O22" s="3"/>
      <c r="P22" s="3"/>
      <c r="Q22" s="13"/>
    </row>
    <row r="23" spans="1:17" ht="13.5">
      <c r="A23" s="53"/>
      <c r="B23" s="53"/>
      <c r="C23" s="53"/>
      <c r="D23" s="53"/>
      <c r="E23" s="53"/>
      <c r="F23" s="53"/>
      <c r="G23" s="53"/>
      <c r="H23" s="53"/>
      <c r="I23" s="4"/>
      <c r="J23" s="3"/>
      <c r="K23" s="3"/>
      <c r="L23" s="3"/>
      <c r="M23" s="6"/>
      <c r="N23" s="3"/>
      <c r="O23" s="3"/>
      <c r="P23" s="3"/>
      <c r="Q23" s="13"/>
    </row>
    <row r="24" spans="1:17" ht="13.5">
      <c r="A24" s="53"/>
      <c r="B24" s="53"/>
      <c r="C24" s="53"/>
      <c r="D24" s="53"/>
      <c r="E24" s="53"/>
      <c r="F24" s="53"/>
      <c r="G24" s="53"/>
      <c r="H24" s="53"/>
      <c r="I24" s="26"/>
      <c r="J24" s="26"/>
      <c r="K24" s="50"/>
      <c r="L24" s="26"/>
      <c r="M24" s="36"/>
      <c r="N24" s="26"/>
      <c r="O24" s="50"/>
      <c r="P24" s="3"/>
      <c r="Q24" s="13"/>
    </row>
    <row r="25" spans="1:17" ht="13.5">
      <c r="A25" s="53"/>
      <c r="B25" s="53"/>
      <c r="C25" s="53"/>
      <c r="D25" s="53"/>
      <c r="E25" s="53"/>
      <c r="F25" s="53"/>
      <c r="G25" s="53"/>
      <c r="H25" s="53"/>
      <c r="I25" s="26"/>
      <c r="J25" s="26"/>
      <c r="K25" s="50"/>
      <c r="L25" s="50"/>
      <c r="M25" s="51"/>
      <c r="N25" s="50"/>
      <c r="O25" s="50"/>
      <c r="P25" s="3"/>
      <c r="Q25" s="13"/>
    </row>
    <row r="26" spans="1:17" ht="13.5">
      <c r="A26" s="53"/>
      <c r="B26" s="53"/>
      <c r="C26" s="53"/>
      <c r="D26" s="53"/>
      <c r="E26" s="53"/>
      <c r="F26" s="53"/>
      <c r="G26" s="53"/>
      <c r="H26" s="53"/>
      <c r="I26" s="26"/>
      <c r="J26" s="26"/>
      <c r="K26" s="50"/>
      <c r="L26" s="26"/>
      <c r="M26" s="26"/>
      <c r="N26" s="26"/>
      <c r="O26" s="50"/>
      <c r="P26" s="3"/>
      <c r="Q26" s="13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26"/>
      <c r="J27" s="26"/>
      <c r="K27" s="50"/>
      <c r="L27" s="50"/>
      <c r="M27" s="51"/>
      <c r="N27" s="50"/>
      <c r="O27" s="50"/>
      <c r="P27" s="3"/>
      <c r="Q27" s="13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26"/>
      <c r="J28" s="26"/>
      <c r="K28" s="50"/>
      <c r="L28" s="50"/>
      <c r="M28" s="51"/>
      <c r="N28" s="50"/>
      <c r="O28" s="50"/>
      <c r="P28" s="3"/>
      <c r="Q28" s="13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26"/>
      <c r="J29" s="26"/>
      <c r="K29" s="50"/>
      <c r="L29" s="50"/>
      <c r="M29" s="51"/>
      <c r="N29" s="50"/>
      <c r="O29" s="50"/>
      <c r="P29" s="3"/>
      <c r="Q29" s="13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26"/>
      <c r="J30" s="26"/>
      <c r="K30" s="50"/>
      <c r="L30" s="50"/>
      <c r="M30" s="50"/>
      <c r="N30" s="50"/>
      <c r="O30" s="50"/>
      <c r="P30" s="3"/>
      <c r="Q30" s="13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26"/>
      <c r="J31" s="26"/>
      <c r="K31" s="50"/>
      <c r="L31" s="50"/>
      <c r="M31" s="51"/>
      <c r="N31" s="50"/>
      <c r="O31" s="50"/>
      <c r="P31" s="13"/>
      <c r="Q31" s="13"/>
    </row>
    <row r="32" spans="1:17" ht="13.5">
      <c r="A32" s="53"/>
      <c r="B32" s="53"/>
      <c r="C32" s="53"/>
      <c r="D32" s="53"/>
      <c r="E32" s="53"/>
      <c r="F32" s="53"/>
      <c r="G32" s="53"/>
      <c r="H32" s="53"/>
      <c r="I32" s="26"/>
      <c r="J32" s="26"/>
      <c r="K32" s="50"/>
      <c r="L32" s="50"/>
      <c r="M32" s="51"/>
      <c r="N32" s="50"/>
      <c r="O32" s="50"/>
      <c r="P32" s="13"/>
      <c r="Q32" s="13"/>
    </row>
    <row r="33" spans="1:17" ht="13.5">
      <c r="A33" s="53"/>
      <c r="B33" s="53"/>
      <c r="C33" s="53"/>
      <c r="D33" s="53"/>
      <c r="E33" s="53"/>
      <c r="F33" s="53"/>
      <c r="G33" s="53"/>
      <c r="H33" s="53"/>
      <c r="I33" s="26"/>
      <c r="J33" s="26"/>
      <c r="K33" s="50"/>
      <c r="L33" s="50"/>
      <c r="M33" s="51"/>
      <c r="N33" s="50"/>
      <c r="O33" s="50"/>
      <c r="P33" s="13"/>
      <c r="Q33" s="13"/>
    </row>
    <row r="34" spans="1:17" ht="13.5">
      <c r="A34" s="53"/>
      <c r="B34" s="53"/>
      <c r="C34" s="53"/>
      <c r="D34" s="53"/>
      <c r="E34" s="53"/>
      <c r="F34" s="53"/>
      <c r="G34" s="53"/>
      <c r="H34" s="53"/>
      <c r="I34" s="26"/>
      <c r="J34" s="26"/>
      <c r="K34" s="50"/>
      <c r="L34" s="50"/>
      <c r="M34" s="51"/>
      <c r="N34" s="50"/>
      <c r="O34" s="50"/>
      <c r="P34" s="13"/>
      <c r="Q34" s="13"/>
    </row>
    <row r="35" spans="1:17" ht="13.5">
      <c r="A35" s="53"/>
      <c r="B35" s="53"/>
      <c r="C35" s="53"/>
      <c r="D35" s="53"/>
      <c r="E35" s="53"/>
      <c r="F35" s="53"/>
      <c r="G35" s="53"/>
      <c r="H35" s="53"/>
      <c r="I35" s="26"/>
      <c r="J35" s="26"/>
      <c r="K35" s="50"/>
      <c r="L35" s="50"/>
      <c r="M35" s="51"/>
      <c r="N35" s="50"/>
      <c r="O35" s="50"/>
      <c r="P35" s="13"/>
      <c r="Q35" s="13"/>
    </row>
    <row r="36" spans="1:17" ht="13.5">
      <c r="A36" s="53"/>
      <c r="B36" s="53"/>
      <c r="C36" s="53"/>
      <c r="D36" s="53"/>
      <c r="E36" s="53"/>
      <c r="F36" s="53"/>
      <c r="G36" s="53"/>
      <c r="H36" s="53"/>
      <c r="I36" s="26"/>
      <c r="J36" s="26"/>
      <c r="K36" s="50"/>
      <c r="L36" s="50"/>
      <c r="M36" s="51"/>
      <c r="N36" s="50"/>
      <c r="O36" s="50"/>
      <c r="P36" s="13"/>
      <c r="Q36" s="13"/>
    </row>
    <row r="37" spans="1:17" ht="13.5">
      <c r="A37" s="53"/>
      <c r="B37" s="53"/>
      <c r="C37" s="53"/>
      <c r="D37" s="53"/>
      <c r="E37" s="53"/>
      <c r="F37" s="53"/>
      <c r="G37" s="53"/>
      <c r="H37" s="53"/>
      <c r="I37" s="26"/>
      <c r="J37" s="26"/>
      <c r="K37" s="50"/>
      <c r="L37" s="50"/>
      <c r="M37" s="51"/>
      <c r="N37" s="50"/>
      <c r="O37" s="50"/>
      <c r="P37" s="13"/>
      <c r="Q37" s="13"/>
    </row>
    <row r="38" spans="1:17" ht="13.5">
      <c r="A38" s="53"/>
      <c r="B38" s="53"/>
      <c r="C38" s="53"/>
      <c r="D38" s="53"/>
      <c r="E38" s="53"/>
      <c r="F38" s="53"/>
      <c r="G38" s="53"/>
      <c r="H38" s="53"/>
      <c r="I38" s="26"/>
      <c r="J38" s="26"/>
      <c r="K38" s="50"/>
      <c r="L38" s="50"/>
      <c r="M38" s="51"/>
      <c r="N38" s="50"/>
      <c r="O38" s="50"/>
      <c r="P38" s="13"/>
      <c r="Q38" s="13"/>
    </row>
    <row r="39" spans="1:17" ht="13.5">
      <c r="A39" s="53"/>
      <c r="B39" s="53"/>
      <c r="C39" s="53"/>
      <c r="D39" s="53"/>
      <c r="E39" s="53"/>
      <c r="F39" s="53"/>
      <c r="G39" s="53"/>
      <c r="H39" s="53"/>
      <c r="I39" s="26"/>
      <c r="J39" s="26"/>
      <c r="K39" s="50"/>
      <c r="L39" s="50"/>
      <c r="M39" s="51"/>
      <c r="N39" s="50"/>
      <c r="O39" s="50"/>
      <c r="P39" s="13"/>
      <c r="Q39" s="13"/>
    </row>
    <row r="40" spans="1:17" ht="13.5">
      <c r="A40" s="53"/>
      <c r="B40" s="53"/>
      <c r="C40" s="53"/>
      <c r="D40" s="53"/>
      <c r="E40" s="53"/>
      <c r="F40" s="53"/>
      <c r="G40" s="53"/>
      <c r="H40" s="53"/>
      <c r="I40" s="26"/>
      <c r="J40" s="26"/>
      <c r="K40" s="50"/>
      <c r="L40" s="50"/>
      <c r="M40" s="51"/>
      <c r="N40" s="50"/>
      <c r="O40" s="50"/>
      <c r="P40" s="13"/>
      <c r="Q40" s="13"/>
    </row>
    <row r="41" spans="1:17" ht="13.5">
      <c r="A41" s="53"/>
      <c r="B41" s="53"/>
      <c r="C41" s="53"/>
      <c r="D41" s="53"/>
      <c r="E41" s="53"/>
      <c r="F41" s="53"/>
      <c r="G41" s="53"/>
      <c r="H41" s="53"/>
      <c r="I41" s="26"/>
      <c r="J41" s="26"/>
      <c r="K41" s="50"/>
      <c r="L41" s="50"/>
      <c r="M41" s="51"/>
      <c r="N41" s="50"/>
      <c r="O41" s="50"/>
      <c r="P41" s="13"/>
      <c r="Q41" s="13"/>
    </row>
    <row r="42" spans="1:17" ht="13.5">
      <c r="A42" s="53"/>
      <c r="B42" s="53"/>
      <c r="C42" s="53"/>
      <c r="D42" s="53"/>
      <c r="E42" s="53"/>
      <c r="F42" s="53"/>
      <c r="G42" s="53"/>
      <c r="H42" s="53"/>
      <c r="I42" s="26"/>
      <c r="J42" s="26"/>
      <c r="K42" s="26"/>
      <c r="L42" s="26"/>
      <c r="M42" s="36"/>
      <c r="N42" s="50"/>
      <c r="O42" s="26"/>
      <c r="P42" s="13"/>
      <c r="Q42" s="13"/>
    </row>
    <row r="43" spans="1:17" ht="13.5">
      <c r="A43" s="53"/>
      <c r="B43" s="53"/>
      <c r="C43" s="53"/>
      <c r="D43" s="53"/>
      <c r="E43" s="53"/>
      <c r="F43" s="53"/>
      <c r="G43" s="53"/>
      <c r="H43" s="53"/>
      <c r="I43" s="26"/>
      <c r="J43" s="26"/>
      <c r="K43" s="26"/>
      <c r="L43" s="26"/>
      <c r="M43" s="36"/>
      <c r="N43" s="50"/>
      <c r="O43" s="26"/>
      <c r="P43" s="13"/>
      <c r="Q43" s="13"/>
    </row>
    <row r="44" spans="1:17" ht="13.5">
      <c r="A44" s="53"/>
      <c r="B44" s="53"/>
      <c r="C44" s="53"/>
      <c r="D44" s="53"/>
      <c r="E44" s="53"/>
      <c r="F44" s="53"/>
      <c r="G44" s="53"/>
      <c r="H44" s="53"/>
      <c r="I44" s="26"/>
      <c r="J44" s="26"/>
      <c r="K44" s="26"/>
      <c r="L44" s="26"/>
      <c r="M44" s="36"/>
      <c r="N44" s="26"/>
      <c r="O44" s="26"/>
      <c r="P44" s="13"/>
      <c r="Q44" s="13"/>
    </row>
    <row r="45" spans="1:17" ht="13.5">
      <c r="A45" s="53"/>
      <c r="B45" s="53"/>
      <c r="C45" s="53"/>
      <c r="D45" s="53"/>
      <c r="E45" s="53"/>
      <c r="F45" s="53"/>
      <c r="G45" s="53"/>
      <c r="H45" s="53"/>
      <c r="I45" s="26"/>
      <c r="J45" s="26"/>
      <c r="K45" s="26"/>
      <c r="L45" s="26"/>
      <c r="M45" s="36"/>
      <c r="N45" s="26"/>
      <c r="O45" s="26"/>
      <c r="P45" s="13"/>
      <c r="Q45" s="13"/>
    </row>
    <row r="46" spans="1:17" ht="13.5">
      <c r="A46" s="53"/>
      <c r="B46" s="53"/>
      <c r="C46" s="53"/>
      <c r="D46" s="53"/>
      <c r="E46" s="53"/>
      <c r="F46" s="53"/>
      <c r="G46" s="53"/>
      <c r="H46" s="53"/>
      <c r="I46" s="26"/>
      <c r="J46" s="26"/>
      <c r="K46" s="26"/>
      <c r="L46" s="26"/>
      <c r="M46" s="26"/>
      <c r="N46" s="26"/>
      <c r="O46" s="26"/>
      <c r="P46" s="13"/>
      <c r="Q46" s="13"/>
    </row>
    <row r="47" spans="1:17" ht="13.5">
      <c r="A47" s="53"/>
      <c r="B47" s="53"/>
      <c r="C47" s="53"/>
      <c r="D47" s="53"/>
      <c r="E47" s="53"/>
      <c r="F47" s="53"/>
      <c r="G47" s="53"/>
      <c r="H47" s="53"/>
      <c r="I47" s="26"/>
      <c r="J47" s="26"/>
      <c r="K47" s="26"/>
      <c r="L47" s="26"/>
      <c r="M47" s="26"/>
      <c r="N47" s="26"/>
      <c r="O47" s="26"/>
      <c r="P47" s="13"/>
      <c r="Q47" s="13"/>
    </row>
    <row r="48" spans="1:17" ht="13.5">
      <c r="A48" s="53"/>
      <c r="B48" s="53"/>
      <c r="C48" s="53"/>
      <c r="D48" s="53"/>
      <c r="E48" s="53"/>
      <c r="F48" s="53"/>
      <c r="G48" s="53"/>
      <c r="H48" s="53"/>
      <c r="I48" s="26"/>
      <c r="J48" s="26"/>
      <c r="K48" s="26"/>
      <c r="L48" s="26"/>
      <c r="M48" s="26"/>
      <c r="N48" s="26"/>
      <c r="O48" s="26"/>
      <c r="P48" s="13"/>
      <c r="Q48" s="13"/>
    </row>
    <row r="49" spans="1:17" ht="13.5">
      <c r="A49" s="53"/>
      <c r="B49" s="53"/>
      <c r="C49" s="53"/>
      <c r="D49" s="53"/>
      <c r="E49" s="53"/>
      <c r="F49" s="53"/>
      <c r="G49" s="53"/>
      <c r="H49" s="53"/>
      <c r="I49" s="26"/>
      <c r="J49" s="26"/>
      <c r="K49" s="26"/>
      <c r="L49" s="26"/>
      <c r="M49" s="26"/>
      <c r="N49" s="26"/>
      <c r="O49" s="26"/>
      <c r="P49" s="13"/>
      <c r="Q49" s="13"/>
    </row>
  </sheetData>
  <sheetProtection/>
  <mergeCells count="24">
    <mergeCell ref="N2:O2"/>
    <mergeCell ref="N3:O5"/>
    <mergeCell ref="K4:K5"/>
    <mergeCell ref="L4:M5"/>
    <mergeCell ref="I2:M3"/>
    <mergeCell ref="J8:J9"/>
    <mergeCell ref="K8:K9"/>
    <mergeCell ref="N8:N9"/>
    <mergeCell ref="Q6:Q9"/>
    <mergeCell ref="P6:P9"/>
    <mergeCell ref="O8:O9"/>
    <mergeCell ref="N6:O7"/>
    <mergeCell ref="I6:M7"/>
    <mergeCell ref="M8:M9"/>
    <mergeCell ref="L8:L9"/>
    <mergeCell ref="A7:A9"/>
    <mergeCell ref="B7:B9"/>
    <mergeCell ref="C7:C9"/>
    <mergeCell ref="D7:D9"/>
    <mergeCell ref="H7:H9"/>
    <mergeCell ref="I8:I9"/>
    <mergeCell ref="E7:E9"/>
    <mergeCell ref="F7:F9"/>
    <mergeCell ref="G7:G9"/>
  </mergeCells>
  <printOptions horizontalCentered="1"/>
  <pageMargins left="0.5905511811023623" right="0.5905511811023623" top="0.3937007874015748" bottom="0.27" header="0.5118110236220472" footer="0.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"/>
  <sheetViews>
    <sheetView showGridLines="0" zoomScalePageLayoutView="0" workbookViewId="0" topLeftCell="A1">
      <selection activeCell="H6" sqref="H6:L7"/>
    </sheetView>
  </sheetViews>
  <sheetFormatPr defaultColWidth="12" defaultRowHeight="12.75"/>
  <cols>
    <col min="1" max="8" width="3.83203125" style="0" customWidth="1"/>
    <col min="9" max="9" width="4.66015625" style="0" customWidth="1"/>
    <col min="10" max="10" width="44.83203125" style="0" customWidth="1"/>
    <col min="11" max="11" width="20.83203125" style="0" customWidth="1"/>
    <col min="12" max="12" width="24.33203125" style="0" customWidth="1"/>
    <col min="13" max="14" width="10.83203125" style="0" customWidth="1"/>
    <col min="15" max="16" width="5.83203125" style="0" customWidth="1"/>
  </cols>
  <sheetData>
    <row r="1" ht="6" customHeight="1"/>
    <row r="2" spans="9:14" ht="18" customHeight="1">
      <c r="I2" s="157" t="s">
        <v>62</v>
      </c>
      <c r="J2" s="158"/>
      <c r="K2" s="158"/>
      <c r="L2" s="158"/>
      <c r="M2" s="156"/>
      <c r="N2" s="156"/>
    </row>
    <row r="3" spans="9:14" ht="18.75" customHeight="1">
      <c r="I3" s="159"/>
      <c r="J3" s="160"/>
      <c r="K3" s="160"/>
      <c r="L3" s="160"/>
      <c r="M3" s="156"/>
      <c r="N3" s="156"/>
    </row>
    <row r="4" spans="10:15" ht="18">
      <c r="J4" s="146" t="s">
        <v>61</v>
      </c>
      <c r="K4" s="146"/>
      <c r="L4" s="146"/>
      <c r="O4" s="24"/>
    </row>
    <row r="5" spans="10:12" ht="13.5" thickBot="1">
      <c r="J5" s="147"/>
      <c r="K5" s="166"/>
      <c r="L5" s="166"/>
    </row>
    <row r="6" spans="1:16" ht="12.75" customHeight="1">
      <c r="A6" s="8">
        <v>101</v>
      </c>
      <c r="B6" s="8">
        <v>152</v>
      </c>
      <c r="C6" s="8">
        <v>150</v>
      </c>
      <c r="D6" s="8">
        <v>105</v>
      </c>
      <c r="E6" s="8">
        <v>154</v>
      </c>
      <c r="F6" s="8">
        <v>158</v>
      </c>
      <c r="G6" s="39">
        <v>159</v>
      </c>
      <c r="H6" s="162" t="s">
        <v>63</v>
      </c>
      <c r="I6" s="163"/>
      <c r="J6" s="163"/>
      <c r="K6" s="163"/>
      <c r="L6" s="163"/>
      <c r="M6" s="133" t="s">
        <v>0</v>
      </c>
      <c r="N6" s="134"/>
      <c r="O6" s="130" t="s">
        <v>58</v>
      </c>
      <c r="P6" s="170" t="s">
        <v>84</v>
      </c>
    </row>
    <row r="7" spans="1:16" ht="13.5" customHeight="1" thickBot="1">
      <c r="A7" s="167" t="s">
        <v>66</v>
      </c>
      <c r="B7" s="167" t="s">
        <v>12</v>
      </c>
      <c r="C7" s="167" t="s">
        <v>1</v>
      </c>
      <c r="D7" s="167" t="s">
        <v>13</v>
      </c>
      <c r="E7" s="167" t="s">
        <v>4</v>
      </c>
      <c r="F7" s="167" t="s">
        <v>14</v>
      </c>
      <c r="G7" s="169" t="s">
        <v>7</v>
      </c>
      <c r="H7" s="164"/>
      <c r="I7" s="165"/>
      <c r="J7" s="165"/>
      <c r="K7" s="165"/>
      <c r="L7" s="165"/>
      <c r="M7" s="135"/>
      <c r="N7" s="136"/>
      <c r="O7" s="131"/>
      <c r="P7" s="171"/>
    </row>
    <row r="8" spans="1:16" ht="12.75" customHeight="1">
      <c r="A8" s="168"/>
      <c r="B8" s="168"/>
      <c r="C8" s="168"/>
      <c r="D8" s="168"/>
      <c r="E8" s="168"/>
      <c r="F8" s="168"/>
      <c r="G8" s="168"/>
      <c r="H8" s="122" t="s">
        <v>15</v>
      </c>
      <c r="I8" s="128" t="s">
        <v>10</v>
      </c>
      <c r="J8" s="144" t="s">
        <v>11</v>
      </c>
      <c r="K8" s="161" t="s">
        <v>60</v>
      </c>
      <c r="L8" s="141" t="s">
        <v>71</v>
      </c>
      <c r="M8" s="173" t="s">
        <v>59</v>
      </c>
      <c r="N8" s="173" t="s">
        <v>9</v>
      </c>
      <c r="O8" s="131"/>
      <c r="P8" s="171"/>
    </row>
    <row r="9" spans="1:16" ht="71.25" customHeight="1" thickBot="1">
      <c r="A9" s="168"/>
      <c r="B9" s="168"/>
      <c r="C9" s="168"/>
      <c r="D9" s="168"/>
      <c r="E9" s="168"/>
      <c r="F9" s="168"/>
      <c r="G9" s="168"/>
      <c r="H9" s="123"/>
      <c r="I9" s="155"/>
      <c r="J9" s="144"/>
      <c r="K9" s="144"/>
      <c r="L9" s="142"/>
      <c r="M9" s="132"/>
      <c r="N9" s="132"/>
      <c r="O9" s="131"/>
      <c r="P9" s="172"/>
    </row>
    <row r="10" spans="1:16" ht="13.5" customHeight="1">
      <c r="A10" s="101"/>
      <c r="B10" s="101"/>
      <c r="C10" s="101"/>
      <c r="D10" s="101"/>
      <c r="E10" s="101"/>
      <c r="F10" s="101"/>
      <c r="G10" s="101"/>
      <c r="H10" s="98"/>
      <c r="I10" s="99"/>
      <c r="J10" s="102"/>
      <c r="K10" s="99"/>
      <c r="L10" s="100"/>
      <c r="M10" s="99"/>
      <c r="N10" s="99"/>
      <c r="O10" s="99"/>
      <c r="P10" s="114"/>
    </row>
    <row r="11" spans="1:16" ht="13.5">
      <c r="A11" s="54"/>
      <c r="B11" s="54"/>
      <c r="C11" s="54"/>
      <c r="D11" s="54"/>
      <c r="E11" s="54"/>
      <c r="F11" s="54"/>
      <c r="G11" s="54"/>
      <c r="H11" s="4"/>
      <c r="I11" s="3"/>
      <c r="J11" s="5"/>
      <c r="K11" s="3"/>
      <c r="L11" s="10"/>
      <c r="M11" s="3"/>
      <c r="N11" s="3"/>
      <c r="O11" s="3"/>
      <c r="P11" s="13"/>
    </row>
    <row r="12" spans="1:16" ht="13.5">
      <c r="A12" s="54"/>
      <c r="B12" s="54"/>
      <c r="C12" s="54"/>
      <c r="D12" s="54"/>
      <c r="E12" s="54"/>
      <c r="F12" s="54"/>
      <c r="G12" s="54"/>
      <c r="H12" s="4"/>
      <c r="I12" s="3"/>
      <c r="J12" s="5"/>
      <c r="K12" s="3"/>
      <c r="L12" s="6"/>
      <c r="M12" s="3"/>
      <c r="N12" s="3"/>
      <c r="O12" s="3"/>
      <c r="P12" s="13"/>
    </row>
    <row r="13" spans="1:16" ht="13.5">
      <c r="A13" s="54"/>
      <c r="B13" s="54"/>
      <c r="C13" s="54"/>
      <c r="D13" s="54"/>
      <c r="E13" s="54"/>
      <c r="F13" s="54"/>
      <c r="G13" s="54"/>
      <c r="H13" s="4"/>
      <c r="I13" s="3"/>
      <c r="J13" s="5"/>
      <c r="K13" s="3"/>
      <c r="L13" s="6"/>
      <c r="M13" s="3"/>
      <c r="N13" s="3"/>
      <c r="O13" s="3"/>
      <c r="P13" s="13"/>
    </row>
    <row r="14" spans="1:16" ht="13.5">
      <c r="A14" s="54"/>
      <c r="B14" s="54"/>
      <c r="C14" s="54"/>
      <c r="D14" s="54"/>
      <c r="E14" s="54"/>
      <c r="F14" s="54"/>
      <c r="G14" s="54"/>
      <c r="H14" s="4"/>
      <c r="I14" s="3"/>
      <c r="J14" s="5"/>
      <c r="K14" s="3"/>
      <c r="L14" s="6"/>
      <c r="M14" s="3"/>
      <c r="N14" s="3"/>
      <c r="O14" s="3"/>
      <c r="P14" s="13"/>
    </row>
    <row r="15" spans="1:16" ht="13.5">
      <c r="A15" s="54"/>
      <c r="B15" s="54"/>
      <c r="C15" s="54"/>
      <c r="D15" s="54"/>
      <c r="E15" s="54"/>
      <c r="F15" s="54"/>
      <c r="G15" s="54"/>
      <c r="H15" s="4"/>
      <c r="I15" s="3"/>
      <c r="J15" s="5"/>
      <c r="K15" s="3"/>
      <c r="L15" s="6"/>
      <c r="M15" s="3"/>
      <c r="N15" s="3"/>
      <c r="O15" s="3"/>
      <c r="P15" s="13"/>
    </row>
    <row r="16" spans="1:16" ht="13.5">
      <c r="A16" s="54"/>
      <c r="B16" s="54"/>
      <c r="C16" s="54"/>
      <c r="D16" s="54"/>
      <c r="E16" s="54"/>
      <c r="F16" s="54"/>
      <c r="G16" s="54"/>
      <c r="H16" s="4"/>
      <c r="I16" s="3"/>
      <c r="J16" s="5"/>
      <c r="K16" s="3"/>
      <c r="L16" s="6"/>
      <c r="M16" s="3"/>
      <c r="N16" s="3"/>
      <c r="O16" s="3"/>
      <c r="P16" s="13"/>
    </row>
    <row r="17" spans="1:16" ht="13.5">
      <c r="A17" s="54"/>
      <c r="B17" s="54"/>
      <c r="C17" s="54"/>
      <c r="D17" s="54"/>
      <c r="E17" s="54"/>
      <c r="F17" s="54"/>
      <c r="G17" s="54"/>
      <c r="H17" s="4"/>
      <c r="I17" s="3"/>
      <c r="J17" s="5"/>
      <c r="K17" s="3"/>
      <c r="L17" s="35"/>
      <c r="M17" s="3"/>
      <c r="N17" s="3"/>
      <c r="O17" s="3"/>
      <c r="P17" s="13"/>
    </row>
    <row r="18" spans="1:16" ht="13.5">
      <c r="A18" s="54"/>
      <c r="B18" s="54"/>
      <c r="C18" s="54"/>
      <c r="D18" s="54"/>
      <c r="E18" s="54"/>
      <c r="F18" s="54"/>
      <c r="G18" s="54"/>
      <c r="H18" s="4"/>
      <c r="I18" s="3"/>
      <c r="J18" s="5"/>
      <c r="K18" s="3"/>
      <c r="L18" s="6"/>
      <c r="M18" s="3"/>
      <c r="N18" s="3"/>
      <c r="O18" s="3"/>
      <c r="P18" s="13"/>
    </row>
    <row r="19" spans="1:16" ht="13.5">
      <c r="A19" s="54"/>
      <c r="B19" s="54"/>
      <c r="C19" s="54"/>
      <c r="D19" s="54"/>
      <c r="E19" s="54"/>
      <c r="F19" s="54"/>
      <c r="G19" s="54"/>
      <c r="H19" s="4"/>
      <c r="I19" s="3"/>
      <c r="J19" s="5"/>
      <c r="K19" s="3"/>
      <c r="L19" s="6"/>
      <c r="M19" s="3"/>
      <c r="N19" s="3"/>
      <c r="O19" s="3"/>
      <c r="P19" s="13"/>
    </row>
    <row r="20" spans="1:16" ht="13.5">
      <c r="A20" s="54"/>
      <c r="B20" s="54"/>
      <c r="C20" s="54"/>
      <c r="D20" s="54"/>
      <c r="E20" s="54"/>
      <c r="F20" s="54"/>
      <c r="G20" s="54"/>
      <c r="H20" s="4"/>
      <c r="I20" s="3"/>
      <c r="J20" s="5"/>
      <c r="K20" s="3"/>
      <c r="L20" s="6"/>
      <c r="M20" s="3"/>
      <c r="N20" s="3"/>
      <c r="O20" s="3"/>
      <c r="P20" s="13"/>
    </row>
    <row r="21" spans="1:16" ht="13.5">
      <c r="A21" s="54"/>
      <c r="B21" s="54"/>
      <c r="C21" s="54"/>
      <c r="D21" s="54"/>
      <c r="E21" s="54"/>
      <c r="F21" s="54"/>
      <c r="G21" s="54"/>
      <c r="H21" s="4"/>
      <c r="I21" s="3"/>
      <c r="J21" s="5"/>
      <c r="K21" s="3"/>
      <c r="L21" s="35"/>
      <c r="M21" s="3"/>
      <c r="N21" s="3"/>
      <c r="O21" s="3"/>
      <c r="P21" s="13"/>
    </row>
    <row r="22" spans="1:16" ht="13.5">
      <c r="A22" s="54"/>
      <c r="B22" s="54"/>
      <c r="C22" s="54"/>
      <c r="D22" s="54"/>
      <c r="E22" s="54"/>
      <c r="F22" s="54"/>
      <c r="G22" s="54"/>
      <c r="H22" s="4"/>
      <c r="I22" s="3"/>
      <c r="J22" s="5"/>
      <c r="K22" s="3"/>
      <c r="L22" s="10"/>
      <c r="M22" s="3"/>
      <c r="N22" s="3"/>
      <c r="O22" s="3"/>
      <c r="P22" s="13"/>
    </row>
    <row r="23" spans="1:16" ht="13.5">
      <c r="A23" s="54"/>
      <c r="B23" s="54"/>
      <c r="C23" s="54"/>
      <c r="D23" s="54"/>
      <c r="E23" s="54"/>
      <c r="F23" s="54"/>
      <c r="G23" s="54"/>
      <c r="H23" s="13"/>
      <c r="I23" s="13"/>
      <c r="J23" s="13"/>
      <c r="K23" s="13"/>
      <c r="L23" s="13"/>
      <c r="M23" s="13"/>
      <c r="N23" s="13"/>
      <c r="O23" s="3"/>
      <c r="P23" s="13"/>
    </row>
    <row r="24" spans="1:16" ht="13.5">
      <c r="A24" s="54"/>
      <c r="B24" s="54"/>
      <c r="C24" s="54"/>
      <c r="D24" s="54"/>
      <c r="E24" s="54"/>
      <c r="F24" s="54"/>
      <c r="G24" s="54"/>
      <c r="H24" s="13"/>
      <c r="I24" s="13"/>
      <c r="J24" s="13"/>
      <c r="K24" s="13"/>
      <c r="L24" s="37"/>
      <c r="M24" s="13"/>
      <c r="N24" s="13"/>
      <c r="O24" s="3"/>
      <c r="P24" s="13"/>
    </row>
    <row r="25" spans="1:16" ht="13.5">
      <c r="A25" s="54"/>
      <c r="B25" s="54"/>
      <c r="C25" s="54"/>
      <c r="D25" s="54"/>
      <c r="E25" s="54"/>
      <c r="F25" s="54"/>
      <c r="G25" s="54"/>
      <c r="H25" s="13"/>
      <c r="I25" s="13"/>
      <c r="J25" s="13"/>
      <c r="K25" s="13"/>
      <c r="L25" s="13"/>
      <c r="M25" s="13"/>
      <c r="N25" s="13"/>
      <c r="O25" s="3"/>
      <c r="P25" s="13"/>
    </row>
    <row r="26" spans="1:16" ht="13.5">
      <c r="A26" s="54"/>
      <c r="B26" s="54"/>
      <c r="C26" s="54"/>
      <c r="D26" s="54"/>
      <c r="E26" s="54"/>
      <c r="F26" s="54"/>
      <c r="G26" s="54"/>
      <c r="H26" s="13"/>
      <c r="I26" s="13"/>
      <c r="J26" s="13"/>
      <c r="K26" s="13"/>
      <c r="L26" s="13"/>
      <c r="M26" s="13"/>
      <c r="N26" s="13"/>
      <c r="O26" s="3"/>
      <c r="P26" s="13"/>
    </row>
    <row r="27" spans="1:16" ht="13.5">
      <c r="A27" s="54"/>
      <c r="B27" s="54"/>
      <c r="C27" s="54"/>
      <c r="D27" s="54"/>
      <c r="E27" s="54"/>
      <c r="F27" s="54"/>
      <c r="G27" s="54"/>
      <c r="H27" s="13"/>
      <c r="I27" s="13"/>
      <c r="J27" s="13"/>
      <c r="K27" s="13"/>
      <c r="L27" s="37"/>
      <c r="M27" s="13"/>
      <c r="N27" s="13"/>
      <c r="O27" s="3"/>
      <c r="P27" s="13"/>
    </row>
    <row r="28" spans="1:16" ht="13.5">
      <c r="A28" s="54"/>
      <c r="B28" s="54"/>
      <c r="C28" s="54"/>
      <c r="D28" s="54"/>
      <c r="E28" s="54"/>
      <c r="F28" s="54"/>
      <c r="G28" s="54"/>
      <c r="H28" s="13"/>
      <c r="I28" s="13"/>
      <c r="J28" s="13"/>
      <c r="K28" s="13"/>
      <c r="L28" s="13"/>
      <c r="M28" s="13"/>
      <c r="N28" s="13"/>
      <c r="O28" s="3"/>
      <c r="P28" s="13"/>
    </row>
    <row r="29" spans="1:16" ht="13.5">
      <c r="A29" s="54"/>
      <c r="B29" s="54"/>
      <c r="C29" s="54"/>
      <c r="D29" s="54"/>
      <c r="E29" s="54"/>
      <c r="F29" s="54"/>
      <c r="G29" s="54"/>
      <c r="H29" s="13"/>
      <c r="I29" s="13"/>
      <c r="J29" s="13"/>
      <c r="K29" s="13"/>
      <c r="L29" s="37"/>
      <c r="M29" s="13"/>
      <c r="N29" s="13"/>
      <c r="O29" s="3"/>
      <c r="P29" s="13"/>
    </row>
    <row r="30" spans="1:16" ht="13.5">
      <c r="A30" s="54"/>
      <c r="B30" s="54"/>
      <c r="C30" s="54"/>
      <c r="D30" s="54"/>
      <c r="E30" s="54"/>
      <c r="F30" s="54"/>
      <c r="G30" s="54"/>
      <c r="H30" s="13"/>
      <c r="I30" s="13"/>
      <c r="J30" s="13"/>
      <c r="K30" s="13"/>
      <c r="L30" s="13"/>
      <c r="M30" s="13"/>
      <c r="N30" s="13"/>
      <c r="O30" s="3"/>
      <c r="P30" s="13"/>
    </row>
    <row r="31" spans="1:16" ht="13.5">
      <c r="A31" s="54"/>
      <c r="B31" s="54"/>
      <c r="C31" s="54"/>
      <c r="D31" s="54"/>
      <c r="E31" s="54"/>
      <c r="F31" s="54"/>
      <c r="G31" s="54"/>
      <c r="H31" s="13"/>
      <c r="I31" s="13"/>
      <c r="J31" s="13"/>
      <c r="K31" s="13"/>
      <c r="L31" s="37"/>
      <c r="M31" s="13"/>
      <c r="N31" s="13"/>
      <c r="O31" s="13"/>
      <c r="P31" s="13"/>
    </row>
    <row r="32" spans="1:16" ht="13.5">
      <c r="A32" s="54"/>
      <c r="B32" s="54"/>
      <c r="C32" s="54"/>
      <c r="D32" s="54"/>
      <c r="E32" s="54"/>
      <c r="F32" s="54"/>
      <c r="G32" s="54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54" t="str">
        <f aca="true" t="shared" si="0" ref="A33:A48">IF(H33=101,"X"," ")</f>
        <v> </v>
      </c>
      <c r="B33" s="54" t="str">
        <f aca="true" t="shared" si="1" ref="B33:B48">IF(H33=152,"X"," ")</f>
        <v> </v>
      </c>
      <c r="C33" s="54" t="str">
        <f aca="true" t="shared" si="2" ref="C33:C48">IF(H33=150,"X"," ")</f>
        <v> </v>
      </c>
      <c r="D33" s="54" t="str">
        <f aca="true" t="shared" si="3" ref="D33:D48">IF(H33=105,"X"," ")</f>
        <v> </v>
      </c>
      <c r="E33" s="54" t="str">
        <f aca="true" t="shared" si="4" ref="E33:E48">IF(H33=154,"X"," ")</f>
        <v> </v>
      </c>
      <c r="F33" s="54" t="str">
        <f aca="true" t="shared" si="5" ref="F33:F48">IF(H33=158,"X"," ")</f>
        <v> </v>
      </c>
      <c r="G33" s="54" t="str">
        <f aca="true" t="shared" si="6" ref="G33:G48">IF(H33=159,"X"," ")</f>
        <v> </v>
      </c>
      <c r="H33" s="13"/>
      <c r="I33" s="13"/>
      <c r="J33" s="13"/>
      <c r="K33" s="13"/>
      <c r="L33" s="37"/>
      <c r="M33" s="13"/>
      <c r="N33" s="13"/>
      <c r="O33" s="13"/>
      <c r="P33" s="13"/>
    </row>
    <row r="34" spans="1:16" ht="13.5">
      <c r="A34" s="54" t="str">
        <f t="shared" si="0"/>
        <v> </v>
      </c>
      <c r="B34" s="54" t="str">
        <f t="shared" si="1"/>
        <v> </v>
      </c>
      <c r="C34" s="54" t="str">
        <f t="shared" si="2"/>
        <v> </v>
      </c>
      <c r="D34" s="54" t="str">
        <f t="shared" si="3"/>
        <v> </v>
      </c>
      <c r="E34" s="54" t="str">
        <f t="shared" si="4"/>
        <v> </v>
      </c>
      <c r="F34" s="54" t="str">
        <f t="shared" si="5"/>
        <v> </v>
      </c>
      <c r="G34" s="54" t="str">
        <f t="shared" si="6"/>
        <v> </v>
      </c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54" t="str">
        <f t="shared" si="0"/>
        <v> </v>
      </c>
      <c r="B35" s="54" t="str">
        <f t="shared" si="1"/>
        <v> </v>
      </c>
      <c r="C35" s="54" t="str">
        <f t="shared" si="2"/>
        <v> </v>
      </c>
      <c r="D35" s="54" t="str">
        <f t="shared" si="3"/>
        <v> </v>
      </c>
      <c r="E35" s="54" t="str">
        <f t="shared" si="4"/>
        <v> </v>
      </c>
      <c r="F35" s="54" t="str">
        <f t="shared" si="5"/>
        <v> </v>
      </c>
      <c r="G35" s="54" t="str">
        <f t="shared" si="6"/>
        <v> </v>
      </c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54" t="str">
        <f t="shared" si="0"/>
        <v> </v>
      </c>
      <c r="B36" s="54" t="str">
        <f t="shared" si="1"/>
        <v> </v>
      </c>
      <c r="C36" s="54" t="str">
        <f t="shared" si="2"/>
        <v> </v>
      </c>
      <c r="D36" s="54" t="str">
        <f t="shared" si="3"/>
        <v> </v>
      </c>
      <c r="E36" s="54" t="str">
        <f t="shared" si="4"/>
        <v> </v>
      </c>
      <c r="F36" s="54" t="str">
        <f t="shared" si="5"/>
        <v> </v>
      </c>
      <c r="G36" s="54" t="str">
        <f t="shared" si="6"/>
        <v> </v>
      </c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54" t="str">
        <f t="shared" si="0"/>
        <v> </v>
      </c>
      <c r="B37" s="54" t="str">
        <f t="shared" si="1"/>
        <v> </v>
      </c>
      <c r="C37" s="54" t="str">
        <f t="shared" si="2"/>
        <v> </v>
      </c>
      <c r="D37" s="54" t="str">
        <f t="shared" si="3"/>
        <v> </v>
      </c>
      <c r="E37" s="54" t="str">
        <f t="shared" si="4"/>
        <v> </v>
      </c>
      <c r="F37" s="54" t="str">
        <f t="shared" si="5"/>
        <v> </v>
      </c>
      <c r="G37" s="54" t="str">
        <f t="shared" si="6"/>
        <v> </v>
      </c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54" t="str">
        <f t="shared" si="0"/>
        <v> </v>
      </c>
      <c r="B38" s="54" t="str">
        <f t="shared" si="1"/>
        <v> </v>
      </c>
      <c r="C38" s="54" t="str">
        <f t="shared" si="2"/>
        <v> </v>
      </c>
      <c r="D38" s="54" t="str">
        <f t="shared" si="3"/>
        <v> </v>
      </c>
      <c r="E38" s="54" t="str">
        <f t="shared" si="4"/>
        <v> </v>
      </c>
      <c r="F38" s="54" t="str">
        <f t="shared" si="5"/>
        <v> </v>
      </c>
      <c r="G38" s="54" t="str">
        <f t="shared" si="6"/>
        <v> </v>
      </c>
      <c r="H38" s="13"/>
      <c r="I38" s="13"/>
      <c r="J38" s="13"/>
      <c r="K38" s="13"/>
      <c r="L38" s="37"/>
      <c r="M38" s="13"/>
      <c r="N38" s="13"/>
      <c r="O38" s="13"/>
      <c r="P38" s="13"/>
    </row>
    <row r="39" spans="1:16" ht="13.5">
      <c r="A39" s="54" t="str">
        <f t="shared" si="0"/>
        <v> </v>
      </c>
      <c r="B39" s="54" t="str">
        <f t="shared" si="1"/>
        <v> </v>
      </c>
      <c r="C39" s="54" t="str">
        <f t="shared" si="2"/>
        <v> </v>
      </c>
      <c r="D39" s="54" t="str">
        <f t="shared" si="3"/>
        <v> </v>
      </c>
      <c r="E39" s="54" t="str">
        <f t="shared" si="4"/>
        <v> </v>
      </c>
      <c r="F39" s="54" t="str">
        <f t="shared" si="5"/>
        <v> </v>
      </c>
      <c r="G39" s="54" t="str">
        <f t="shared" si="6"/>
        <v> </v>
      </c>
      <c r="H39" s="13"/>
      <c r="I39" s="13"/>
      <c r="J39" s="13"/>
      <c r="K39" s="13"/>
      <c r="L39" s="37"/>
      <c r="M39" s="13"/>
      <c r="N39" s="13"/>
      <c r="O39" s="13"/>
      <c r="P39" s="13"/>
    </row>
    <row r="40" spans="1:16" ht="13.5">
      <c r="A40" s="54" t="str">
        <f t="shared" si="0"/>
        <v> </v>
      </c>
      <c r="B40" s="54" t="str">
        <f t="shared" si="1"/>
        <v> </v>
      </c>
      <c r="C40" s="54" t="str">
        <f t="shared" si="2"/>
        <v> </v>
      </c>
      <c r="D40" s="54" t="str">
        <f t="shared" si="3"/>
        <v> </v>
      </c>
      <c r="E40" s="54" t="str">
        <f t="shared" si="4"/>
        <v> </v>
      </c>
      <c r="F40" s="54" t="str">
        <f t="shared" si="5"/>
        <v> </v>
      </c>
      <c r="G40" s="54" t="str">
        <f t="shared" si="6"/>
        <v> </v>
      </c>
      <c r="H40" s="13"/>
      <c r="I40" s="13"/>
      <c r="J40" s="13"/>
      <c r="K40" s="13"/>
      <c r="L40" s="37"/>
      <c r="M40" s="13"/>
      <c r="N40" s="13"/>
      <c r="O40" s="13"/>
      <c r="P40" s="13"/>
    </row>
    <row r="41" spans="1:16" ht="13.5">
      <c r="A41" s="54" t="str">
        <f t="shared" si="0"/>
        <v> </v>
      </c>
      <c r="B41" s="54" t="str">
        <f t="shared" si="1"/>
        <v> </v>
      </c>
      <c r="C41" s="54" t="str">
        <f t="shared" si="2"/>
        <v> </v>
      </c>
      <c r="D41" s="54" t="str">
        <f t="shared" si="3"/>
        <v> </v>
      </c>
      <c r="E41" s="54" t="str">
        <f t="shared" si="4"/>
        <v> </v>
      </c>
      <c r="F41" s="54" t="str">
        <f t="shared" si="5"/>
        <v> </v>
      </c>
      <c r="G41" s="54" t="str">
        <f t="shared" si="6"/>
        <v> </v>
      </c>
      <c r="H41" s="13"/>
      <c r="I41" s="13"/>
      <c r="J41" s="13"/>
      <c r="K41" s="13"/>
      <c r="L41" s="37"/>
      <c r="M41" s="13"/>
      <c r="N41" s="13"/>
      <c r="O41" s="13"/>
      <c r="P41" s="13"/>
    </row>
    <row r="42" spans="1:16" ht="13.5">
      <c r="A42" s="54" t="str">
        <f t="shared" si="0"/>
        <v> </v>
      </c>
      <c r="B42" s="54" t="str">
        <f t="shared" si="1"/>
        <v> </v>
      </c>
      <c r="C42" s="54" t="str">
        <f t="shared" si="2"/>
        <v> </v>
      </c>
      <c r="D42" s="54" t="str">
        <f t="shared" si="3"/>
        <v> </v>
      </c>
      <c r="E42" s="54" t="str">
        <f t="shared" si="4"/>
        <v> </v>
      </c>
      <c r="F42" s="54" t="str">
        <f t="shared" si="5"/>
        <v> </v>
      </c>
      <c r="G42" s="54" t="str">
        <f t="shared" si="6"/>
        <v> </v>
      </c>
      <c r="H42" s="13"/>
      <c r="I42" s="13"/>
      <c r="J42" s="13"/>
      <c r="K42" s="13"/>
      <c r="L42" s="37"/>
      <c r="M42" s="13"/>
      <c r="N42" s="13"/>
      <c r="O42" s="13"/>
      <c r="P42" s="13"/>
    </row>
    <row r="43" spans="1:16" ht="13.5">
      <c r="A43" s="54" t="str">
        <f t="shared" si="0"/>
        <v> </v>
      </c>
      <c r="B43" s="54" t="str">
        <f t="shared" si="1"/>
        <v> </v>
      </c>
      <c r="C43" s="54" t="str">
        <f t="shared" si="2"/>
        <v> </v>
      </c>
      <c r="D43" s="54" t="str">
        <f t="shared" si="3"/>
        <v> </v>
      </c>
      <c r="E43" s="54" t="str">
        <f t="shared" si="4"/>
        <v> </v>
      </c>
      <c r="F43" s="54" t="str">
        <f t="shared" si="5"/>
        <v> </v>
      </c>
      <c r="G43" s="54" t="str">
        <f t="shared" si="6"/>
        <v> </v>
      </c>
      <c r="H43" s="13"/>
      <c r="I43" s="13"/>
      <c r="J43" s="13"/>
      <c r="K43" s="13"/>
      <c r="L43" s="37"/>
      <c r="M43" s="13"/>
      <c r="N43" s="13"/>
      <c r="O43" s="13"/>
      <c r="P43" s="13"/>
    </row>
    <row r="44" spans="1:16" ht="13.5">
      <c r="A44" s="54" t="str">
        <f t="shared" si="0"/>
        <v> </v>
      </c>
      <c r="B44" s="54" t="str">
        <f t="shared" si="1"/>
        <v> </v>
      </c>
      <c r="C44" s="54" t="str">
        <f t="shared" si="2"/>
        <v> </v>
      </c>
      <c r="D44" s="54" t="str">
        <f t="shared" si="3"/>
        <v> </v>
      </c>
      <c r="E44" s="54" t="str">
        <f t="shared" si="4"/>
        <v> </v>
      </c>
      <c r="F44" s="54" t="str">
        <f t="shared" si="5"/>
        <v> </v>
      </c>
      <c r="G44" s="54" t="str">
        <f t="shared" si="6"/>
        <v> </v>
      </c>
      <c r="H44" s="13"/>
      <c r="I44" s="13"/>
      <c r="J44" s="13"/>
      <c r="K44" s="13"/>
      <c r="L44" s="37"/>
      <c r="M44" s="13"/>
      <c r="N44" s="13"/>
      <c r="O44" s="13"/>
      <c r="P44" s="13"/>
    </row>
    <row r="45" spans="1:16" ht="13.5">
      <c r="A45" s="54" t="str">
        <f t="shared" si="0"/>
        <v> </v>
      </c>
      <c r="B45" s="54" t="str">
        <f t="shared" si="1"/>
        <v> </v>
      </c>
      <c r="C45" s="54" t="str">
        <f t="shared" si="2"/>
        <v> </v>
      </c>
      <c r="D45" s="54" t="str">
        <f t="shared" si="3"/>
        <v> </v>
      </c>
      <c r="E45" s="54" t="str">
        <f t="shared" si="4"/>
        <v> </v>
      </c>
      <c r="F45" s="54" t="str">
        <f t="shared" si="5"/>
        <v> </v>
      </c>
      <c r="G45" s="54" t="str">
        <f t="shared" si="6"/>
        <v> </v>
      </c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3.5">
      <c r="A46" s="54" t="str">
        <f t="shared" si="0"/>
        <v> </v>
      </c>
      <c r="B46" s="54" t="str">
        <f t="shared" si="1"/>
        <v> </v>
      </c>
      <c r="C46" s="54" t="str">
        <f t="shared" si="2"/>
        <v> </v>
      </c>
      <c r="D46" s="54" t="str">
        <f t="shared" si="3"/>
        <v> </v>
      </c>
      <c r="E46" s="54" t="str">
        <f t="shared" si="4"/>
        <v> </v>
      </c>
      <c r="F46" s="54" t="str">
        <f t="shared" si="5"/>
        <v> </v>
      </c>
      <c r="G46" s="54" t="str">
        <f t="shared" si="6"/>
        <v> </v>
      </c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3.5">
      <c r="A47" s="54" t="str">
        <f t="shared" si="0"/>
        <v> </v>
      </c>
      <c r="B47" s="54" t="str">
        <f t="shared" si="1"/>
        <v> </v>
      </c>
      <c r="C47" s="54" t="str">
        <f t="shared" si="2"/>
        <v> </v>
      </c>
      <c r="D47" s="54" t="str">
        <f t="shared" si="3"/>
        <v> </v>
      </c>
      <c r="E47" s="54" t="str">
        <f t="shared" si="4"/>
        <v> </v>
      </c>
      <c r="F47" s="54" t="str">
        <f t="shared" si="5"/>
        <v> </v>
      </c>
      <c r="G47" s="54" t="str">
        <f t="shared" si="6"/>
        <v> </v>
      </c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3.5">
      <c r="A48" s="54" t="str">
        <f t="shared" si="0"/>
        <v> </v>
      </c>
      <c r="B48" s="54" t="str">
        <f t="shared" si="1"/>
        <v> </v>
      </c>
      <c r="C48" s="54" t="str">
        <f t="shared" si="2"/>
        <v> </v>
      </c>
      <c r="D48" s="54" t="str">
        <f t="shared" si="3"/>
        <v> </v>
      </c>
      <c r="E48" s="54" t="str">
        <f t="shared" si="4"/>
        <v> </v>
      </c>
      <c r="F48" s="54" t="str">
        <f t="shared" si="5"/>
        <v> </v>
      </c>
      <c r="G48" s="54" t="str">
        <f t="shared" si="6"/>
        <v> </v>
      </c>
      <c r="H48" s="13"/>
      <c r="I48" s="13"/>
      <c r="J48" s="13"/>
      <c r="K48" s="13"/>
      <c r="L48" s="13"/>
      <c r="M48" s="13"/>
      <c r="N48" s="13"/>
      <c r="O48" s="13"/>
      <c r="P48" s="13"/>
    </row>
  </sheetData>
  <sheetProtection/>
  <mergeCells count="22">
    <mergeCell ref="P6:P9"/>
    <mergeCell ref="O6:O9"/>
    <mergeCell ref="M8:M9"/>
    <mergeCell ref="N8:N9"/>
    <mergeCell ref="M6:N7"/>
    <mergeCell ref="J8:J9"/>
    <mergeCell ref="A7:A9"/>
    <mergeCell ref="B7:B9"/>
    <mergeCell ref="C7:C9"/>
    <mergeCell ref="D7:D9"/>
    <mergeCell ref="E7:E9"/>
    <mergeCell ref="J4:J5"/>
    <mergeCell ref="F7:F9"/>
    <mergeCell ref="H8:H9"/>
    <mergeCell ref="G7:G9"/>
    <mergeCell ref="M2:N3"/>
    <mergeCell ref="L8:L9"/>
    <mergeCell ref="I2:L3"/>
    <mergeCell ref="K8:K9"/>
    <mergeCell ref="H6:L7"/>
    <mergeCell ref="I8:I9"/>
    <mergeCell ref="K4:L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  <oleObjects>
    <oleObject progId="Draw.Document.5" shapeId="11267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Y50"/>
  <sheetViews>
    <sheetView showGridLines="0" zoomScalePageLayoutView="0" workbookViewId="0" topLeftCell="A1">
      <selection activeCell="AB8" sqref="AB8"/>
    </sheetView>
  </sheetViews>
  <sheetFormatPr defaultColWidth="12" defaultRowHeight="12.75"/>
  <cols>
    <col min="1" max="16" width="3.83203125" style="0" customWidth="1"/>
    <col min="17" max="18" width="4.83203125" style="0" customWidth="1"/>
    <col min="19" max="19" width="40.33203125" style="0" customWidth="1"/>
    <col min="20" max="20" width="18.16015625" style="0" customWidth="1"/>
    <col min="21" max="21" width="14.33203125" style="0" customWidth="1"/>
    <col min="22" max="23" width="7.83203125" style="0" customWidth="1"/>
    <col min="24" max="24" width="5.83203125" style="0" customWidth="1"/>
    <col min="25" max="25" width="6.16015625" style="0" customWidth="1"/>
  </cols>
  <sheetData>
    <row r="1" ht="6" customHeight="1" thickBot="1"/>
    <row r="2" spans="9:25" ht="18" customHeight="1">
      <c r="I2" s="184" t="s">
        <v>62</v>
      </c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156"/>
      <c r="W2" s="156"/>
      <c r="X2" s="156"/>
      <c r="Y2" s="25"/>
    </row>
    <row r="3" spans="9:25" ht="12.75" customHeight="1" thickBot="1">
      <c r="I3" s="187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  <c r="V3" s="156"/>
      <c r="W3" s="156"/>
      <c r="X3" s="156"/>
      <c r="Y3" s="25"/>
    </row>
    <row r="4" spans="9:25" ht="12.75" customHeight="1">
      <c r="I4" s="146"/>
      <c r="J4" s="46"/>
      <c r="K4" s="46"/>
      <c r="L4" s="46"/>
      <c r="M4" s="146"/>
      <c r="N4" s="146"/>
      <c r="O4" s="146"/>
      <c r="P4" s="146"/>
      <c r="Q4" s="178"/>
      <c r="R4" s="146"/>
      <c r="S4" s="174" t="s">
        <v>61</v>
      </c>
      <c r="T4" s="175"/>
      <c r="U4" s="175"/>
      <c r="V4" s="24"/>
      <c r="W4" s="24"/>
      <c r="X4" s="24"/>
      <c r="Y4" s="25"/>
    </row>
    <row r="5" spans="9:21" ht="13.5" customHeight="1" thickBot="1">
      <c r="I5" s="180"/>
      <c r="J5" s="47"/>
      <c r="K5" s="47"/>
      <c r="L5" s="47"/>
      <c r="M5" s="147"/>
      <c r="N5" s="147"/>
      <c r="O5" s="147"/>
      <c r="P5" s="147"/>
      <c r="Q5" s="179"/>
      <c r="R5" s="147"/>
      <c r="S5" s="147"/>
      <c r="T5" s="176"/>
      <c r="U5" s="176"/>
    </row>
    <row r="6" spans="1:25" ht="15.75" customHeight="1">
      <c r="A6" s="181" t="s">
        <v>16</v>
      </c>
      <c r="B6" s="182"/>
      <c r="C6" s="182"/>
      <c r="D6" s="182"/>
      <c r="E6" s="182"/>
      <c r="F6" s="181" t="s">
        <v>17</v>
      </c>
      <c r="G6" s="182"/>
      <c r="H6" s="182"/>
      <c r="I6" s="182"/>
      <c r="J6" s="182"/>
      <c r="K6" s="182"/>
      <c r="L6" s="183"/>
      <c r="M6" s="183" t="s">
        <v>18</v>
      </c>
      <c r="N6" s="190"/>
      <c r="O6" s="190"/>
      <c r="P6" s="181"/>
      <c r="Q6" s="162" t="s">
        <v>64</v>
      </c>
      <c r="R6" s="163"/>
      <c r="S6" s="163"/>
      <c r="T6" s="163"/>
      <c r="U6" s="163"/>
      <c r="V6" s="133" t="s">
        <v>43</v>
      </c>
      <c r="W6" s="134"/>
      <c r="X6" s="130" t="s">
        <v>58</v>
      </c>
      <c r="Y6" s="111" t="s">
        <v>81</v>
      </c>
    </row>
    <row r="7" spans="1:25" ht="18" customHeight="1" thickBot="1">
      <c r="A7" s="16" t="s">
        <v>19</v>
      </c>
      <c r="B7" s="16" t="s">
        <v>20</v>
      </c>
      <c r="C7" s="16" t="s">
        <v>21</v>
      </c>
      <c r="D7" s="17">
        <v>12</v>
      </c>
      <c r="E7" s="17">
        <v>28</v>
      </c>
      <c r="F7" s="49" t="s">
        <v>22</v>
      </c>
      <c r="G7" s="48">
        <v>14</v>
      </c>
      <c r="H7" s="48">
        <v>15</v>
      </c>
      <c r="I7" s="48">
        <v>16</v>
      </c>
      <c r="J7" s="48">
        <v>23</v>
      </c>
      <c r="K7" s="48">
        <v>36</v>
      </c>
      <c r="L7" s="48">
        <v>37</v>
      </c>
      <c r="M7" s="16" t="s">
        <v>23</v>
      </c>
      <c r="N7" s="16" t="s">
        <v>24</v>
      </c>
      <c r="O7" s="16" t="s">
        <v>25</v>
      </c>
      <c r="P7" s="28" t="s">
        <v>26</v>
      </c>
      <c r="Q7" s="164"/>
      <c r="R7" s="165"/>
      <c r="S7" s="165"/>
      <c r="T7" s="165"/>
      <c r="U7" s="165"/>
      <c r="V7" s="135"/>
      <c r="W7" s="136"/>
      <c r="X7" s="131"/>
      <c r="Y7" s="110"/>
    </row>
    <row r="8" spans="1:25" ht="86.25" customHeight="1">
      <c r="A8" s="18" t="s">
        <v>27</v>
      </c>
      <c r="B8" s="19" t="s">
        <v>28</v>
      </c>
      <c r="C8" s="19" t="s">
        <v>29</v>
      </c>
      <c r="D8" s="20" t="s">
        <v>30</v>
      </c>
      <c r="E8" s="19" t="s">
        <v>31</v>
      </c>
      <c r="F8" s="18" t="s">
        <v>32</v>
      </c>
      <c r="G8" s="19" t="s">
        <v>33</v>
      </c>
      <c r="H8" s="19" t="s">
        <v>34</v>
      </c>
      <c r="I8" s="20" t="s">
        <v>35</v>
      </c>
      <c r="J8" s="19" t="s">
        <v>68</v>
      </c>
      <c r="K8" s="19" t="s">
        <v>69</v>
      </c>
      <c r="L8" s="19" t="s">
        <v>70</v>
      </c>
      <c r="M8" s="18" t="s">
        <v>36</v>
      </c>
      <c r="N8" s="19" t="s">
        <v>37</v>
      </c>
      <c r="O8" s="19" t="s">
        <v>38</v>
      </c>
      <c r="P8" s="21" t="s">
        <v>39</v>
      </c>
      <c r="Q8" s="177" t="s">
        <v>15</v>
      </c>
      <c r="R8" s="128" t="s">
        <v>40</v>
      </c>
      <c r="S8" s="144" t="s">
        <v>41</v>
      </c>
      <c r="T8" s="161" t="s">
        <v>60</v>
      </c>
      <c r="U8" s="161" t="s">
        <v>71</v>
      </c>
      <c r="V8" s="173" t="s">
        <v>59</v>
      </c>
      <c r="W8" s="173" t="s">
        <v>9</v>
      </c>
      <c r="X8" s="131"/>
      <c r="Y8" s="52" t="s">
        <v>82</v>
      </c>
    </row>
    <row r="9" spans="1:25" ht="17.25" customHeight="1" thickBot="1">
      <c r="A9" s="191" t="s">
        <v>42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  <c r="Q9" s="177"/>
      <c r="R9" s="128"/>
      <c r="S9" s="144"/>
      <c r="T9" s="144"/>
      <c r="U9" s="144"/>
      <c r="V9" s="132"/>
      <c r="W9" s="132"/>
      <c r="X9" s="131"/>
      <c r="Y9" s="110"/>
    </row>
    <row r="10" spans="1:25" ht="13.5">
      <c r="A10" s="108" t="str">
        <f aca="true" t="shared" si="0" ref="A10:A30">IF(Q10=705,"R",IF(Q10=605,"O"," "))</f>
        <v> </v>
      </c>
      <c r="B10" s="108" t="str">
        <f aca="true" t="shared" si="1" ref="B10:B30">IF(Q10=706,"R",IF(Q10=606,"O"," "))</f>
        <v> </v>
      </c>
      <c r="C10" s="108" t="str">
        <f aca="true" t="shared" si="2" ref="C10:C30">IF(Q10=707,"R",IF(Q10=607,"O"," "))</f>
        <v> </v>
      </c>
      <c r="D10" s="108" t="str">
        <f aca="true" t="shared" si="3" ref="D10:D30">IF(Q10=712,"R",IF(Q10=612,"O"," "))</f>
        <v> </v>
      </c>
      <c r="E10" s="108" t="str">
        <f aca="true" t="shared" si="4" ref="E10:E30">IF(Q10=728,"R",IF(Q10=628,"O"," "))</f>
        <v> </v>
      </c>
      <c r="F10" s="108" t="str">
        <f aca="true" t="shared" si="5" ref="F10:F30">IF(Q10=701,"R",IF(Q10=601,"O"," "))</f>
        <v> </v>
      </c>
      <c r="G10" s="108" t="str">
        <f aca="true" t="shared" si="6" ref="G10:G30">IF(Q10=714,"R",IF(Q10=614,"O"," "))</f>
        <v> </v>
      </c>
      <c r="H10" s="108"/>
      <c r="I10" s="108" t="str">
        <f aca="true" t="shared" si="7" ref="I10:I30">IF(Q10=716,"R",IF(Q10=616,"O"," "))</f>
        <v> </v>
      </c>
      <c r="J10" s="108"/>
      <c r="K10" s="108"/>
      <c r="L10" s="108"/>
      <c r="M10" s="108" t="str">
        <f aca="true" t="shared" si="8" ref="M10:M30">IF(Q10=702,"R",IF(Q10=602,"O"," "))</f>
        <v> </v>
      </c>
      <c r="N10" s="108" t="str">
        <f aca="true" t="shared" si="9" ref="N10:N30">IF(Q10=703,"R",IF(Q10=603,"O"," "))</f>
        <v> </v>
      </c>
      <c r="O10" s="108" t="str">
        <f aca="true" t="shared" si="10" ref="O10:O30">IF(Q10=704,"R",IF(Q10=604,"O"," "))</f>
        <v> </v>
      </c>
      <c r="P10" s="108" t="str">
        <f aca="true" t="shared" si="11" ref="P10:P30">IF(Q10=708,"R",IF(Q10=608,"O"," "))</f>
        <v> </v>
      </c>
      <c r="Q10" s="98"/>
      <c r="R10" s="103"/>
      <c r="S10" s="104"/>
      <c r="T10" s="105"/>
      <c r="U10" s="106"/>
      <c r="V10" s="107"/>
      <c r="W10" s="99"/>
      <c r="X10" s="99"/>
      <c r="Y10" s="112"/>
    </row>
    <row r="11" spans="1:25" ht="13.5">
      <c r="A11" s="109" t="str">
        <f t="shared" si="0"/>
        <v> </v>
      </c>
      <c r="B11" s="109" t="str">
        <f t="shared" si="1"/>
        <v> </v>
      </c>
      <c r="C11" s="109" t="str">
        <f t="shared" si="2"/>
        <v> </v>
      </c>
      <c r="D11" s="109" t="str">
        <f t="shared" si="3"/>
        <v> </v>
      </c>
      <c r="E11" s="109" t="str">
        <f t="shared" si="4"/>
        <v> </v>
      </c>
      <c r="F11" s="109" t="str">
        <f t="shared" si="5"/>
        <v> </v>
      </c>
      <c r="G11" s="109" t="str">
        <f t="shared" si="6"/>
        <v> </v>
      </c>
      <c r="H11" s="109" t="str">
        <f aca="true" t="shared" si="12" ref="H11:H30">IF(Q11=715,"R",IF(Q11=615,"O"," "))</f>
        <v> </v>
      </c>
      <c r="I11" s="109" t="str">
        <f t="shared" si="7"/>
        <v> </v>
      </c>
      <c r="J11" s="109"/>
      <c r="K11" s="109"/>
      <c r="L11" s="109"/>
      <c r="M11" s="109" t="str">
        <f t="shared" si="8"/>
        <v> </v>
      </c>
      <c r="N11" s="109" t="str">
        <f t="shared" si="9"/>
        <v> </v>
      </c>
      <c r="O11" s="109" t="str">
        <f t="shared" si="10"/>
        <v> </v>
      </c>
      <c r="P11" s="109" t="str">
        <f t="shared" si="11"/>
        <v> </v>
      </c>
      <c r="Q11" s="4"/>
      <c r="R11" s="8"/>
      <c r="S11" s="12"/>
      <c r="T11" s="7"/>
      <c r="U11" s="6"/>
      <c r="V11" s="3"/>
      <c r="W11" s="3"/>
      <c r="X11" s="3"/>
      <c r="Y11" s="13"/>
    </row>
    <row r="12" spans="1:25" ht="13.5">
      <c r="A12" s="109" t="str">
        <f t="shared" si="0"/>
        <v> </v>
      </c>
      <c r="B12" s="109" t="str">
        <f t="shared" si="1"/>
        <v> </v>
      </c>
      <c r="C12" s="109" t="str">
        <f t="shared" si="2"/>
        <v> </v>
      </c>
      <c r="D12" s="109" t="str">
        <f t="shared" si="3"/>
        <v> </v>
      </c>
      <c r="E12" s="109" t="str">
        <f t="shared" si="4"/>
        <v> </v>
      </c>
      <c r="F12" s="109" t="str">
        <f t="shared" si="5"/>
        <v> </v>
      </c>
      <c r="G12" s="109" t="str">
        <f t="shared" si="6"/>
        <v> </v>
      </c>
      <c r="H12" s="109" t="str">
        <f t="shared" si="12"/>
        <v> </v>
      </c>
      <c r="I12" s="109" t="str">
        <f t="shared" si="7"/>
        <v> </v>
      </c>
      <c r="J12" s="109"/>
      <c r="K12" s="109"/>
      <c r="L12" s="109"/>
      <c r="M12" s="109" t="str">
        <f t="shared" si="8"/>
        <v> </v>
      </c>
      <c r="N12" s="109" t="str">
        <f t="shared" si="9"/>
        <v> </v>
      </c>
      <c r="O12" s="109" t="str">
        <f t="shared" si="10"/>
        <v> </v>
      </c>
      <c r="P12" s="109" t="str">
        <f t="shared" si="11"/>
        <v> </v>
      </c>
      <c r="Q12" s="4"/>
      <c r="R12" s="8"/>
      <c r="S12" s="9"/>
      <c r="T12" s="38"/>
      <c r="U12" s="22"/>
      <c r="V12" s="11"/>
      <c r="W12" s="3"/>
      <c r="X12" s="3"/>
      <c r="Y12" s="13"/>
    </row>
    <row r="13" spans="1:25" ht="13.5">
      <c r="A13" s="109" t="str">
        <f t="shared" si="0"/>
        <v> </v>
      </c>
      <c r="B13" s="109" t="str">
        <f t="shared" si="1"/>
        <v> </v>
      </c>
      <c r="C13" s="109" t="str">
        <f t="shared" si="2"/>
        <v> </v>
      </c>
      <c r="D13" s="109" t="str">
        <f t="shared" si="3"/>
        <v> </v>
      </c>
      <c r="E13" s="109" t="str">
        <f t="shared" si="4"/>
        <v> </v>
      </c>
      <c r="F13" s="109" t="str">
        <f t="shared" si="5"/>
        <v> </v>
      </c>
      <c r="G13" s="109" t="str">
        <f t="shared" si="6"/>
        <v> </v>
      </c>
      <c r="H13" s="109" t="str">
        <f t="shared" si="12"/>
        <v> </v>
      </c>
      <c r="I13" s="109" t="str">
        <f t="shared" si="7"/>
        <v> </v>
      </c>
      <c r="J13" s="109"/>
      <c r="K13" s="109"/>
      <c r="L13" s="109"/>
      <c r="M13" s="109" t="str">
        <f t="shared" si="8"/>
        <v> </v>
      </c>
      <c r="N13" s="109" t="str">
        <f t="shared" si="9"/>
        <v> </v>
      </c>
      <c r="O13" s="109" t="str">
        <f t="shared" si="10"/>
        <v> </v>
      </c>
      <c r="P13" s="109" t="str">
        <f t="shared" si="11"/>
        <v> </v>
      </c>
      <c r="Q13" s="4"/>
      <c r="R13" s="8"/>
      <c r="S13" s="9"/>
      <c r="T13" s="38"/>
      <c r="U13" s="22"/>
      <c r="V13" s="11"/>
      <c r="W13" s="3"/>
      <c r="X13" s="3"/>
      <c r="Y13" s="13"/>
    </row>
    <row r="14" spans="1:25" ht="13.5">
      <c r="A14" s="109" t="str">
        <f t="shared" si="0"/>
        <v> </v>
      </c>
      <c r="B14" s="109" t="str">
        <f t="shared" si="1"/>
        <v> </v>
      </c>
      <c r="C14" s="109" t="str">
        <f t="shared" si="2"/>
        <v> </v>
      </c>
      <c r="D14" s="109" t="str">
        <f t="shared" si="3"/>
        <v> </v>
      </c>
      <c r="E14" s="109" t="str">
        <f t="shared" si="4"/>
        <v> </v>
      </c>
      <c r="F14" s="109" t="str">
        <f t="shared" si="5"/>
        <v> </v>
      </c>
      <c r="G14" s="109" t="str">
        <f t="shared" si="6"/>
        <v> </v>
      </c>
      <c r="H14" s="109" t="str">
        <f t="shared" si="12"/>
        <v> </v>
      </c>
      <c r="I14" s="109" t="str">
        <f t="shared" si="7"/>
        <v> </v>
      </c>
      <c r="J14" s="109"/>
      <c r="K14" s="109"/>
      <c r="L14" s="109"/>
      <c r="M14" s="109" t="str">
        <f t="shared" si="8"/>
        <v> </v>
      </c>
      <c r="N14" s="109" t="str">
        <f t="shared" si="9"/>
        <v> </v>
      </c>
      <c r="O14" s="109" t="str">
        <f t="shared" si="10"/>
        <v> </v>
      </c>
      <c r="P14" s="109" t="str">
        <f t="shared" si="11"/>
        <v> </v>
      </c>
      <c r="Q14" s="4"/>
      <c r="R14" s="8"/>
      <c r="S14" s="9"/>
      <c r="T14" s="38"/>
      <c r="U14" s="22"/>
      <c r="V14" s="11"/>
      <c r="W14" s="3"/>
      <c r="X14" s="3"/>
      <c r="Y14" s="13"/>
    </row>
    <row r="15" spans="1:25" ht="13.5">
      <c r="A15" s="109" t="str">
        <f t="shared" si="0"/>
        <v> </v>
      </c>
      <c r="B15" s="109" t="str">
        <f t="shared" si="1"/>
        <v> </v>
      </c>
      <c r="C15" s="109" t="str">
        <f t="shared" si="2"/>
        <v> </v>
      </c>
      <c r="D15" s="109" t="str">
        <f t="shared" si="3"/>
        <v> </v>
      </c>
      <c r="E15" s="109" t="str">
        <f t="shared" si="4"/>
        <v> </v>
      </c>
      <c r="F15" s="109" t="str">
        <f t="shared" si="5"/>
        <v> </v>
      </c>
      <c r="G15" s="109" t="str">
        <f t="shared" si="6"/>
        <v> </v>
      </c>
      <c r="H15" s="109" t="str">
        <f t="shared" si="12"/>
        <v> </v>
      </c>
      <c r="I15" s="109" t="str">
        <f t="shared" si="7"/>
        <v> </v>
      </c>
      <c r="J15" s="109"/>
      <c r="K15" s="109"/>
      <c r="L15" s="109"/>
      <c r="M15" s="109" t="str">
        <f t="shared" si="8"/>
        <v> </v>
      </c>
      <c r="N15" s="109" t="str">
        <f t="shared" si="9"/>
        <v> </v>
      </c>
      <c r="O15" s="109" t="str">
        <f t="shared" si="10"/>
        <v> </v>
      </c>
      <c r="P15" s="109" t="str">
        <f t="shared" si="11"/>
        <v> </v>
      </c>
      <c r="Q15" s="4"/>
      <c r="R15" s="8"/>
      <c r="S15" s="12"/>
      <c r="T15" s="7"/>
      <c r="U15" s="6"/>
      <c r="V15" s="3"/>
      <c r="W15" s="3"/>
      <c r="X15" s="3"/>
      <c r="Y15" s="13"/>
    </row>
    <row r="16" spans="1:25" ht="13.5">
      <c r="A16" s="109" t="str">
        <f t="shared" si="0"/>
        <v> </v>
      </c>
      <c r="B16" s="109" t="str">
        <f t="shared" si="1"/>
        <v> </v>
      </c>
      <c r="C16" s="109" t="str">
        <f t="shared" si="2"/>
        <v> </v>
      </c>
      <c r="D16" s="109" t="str">
        <f t="shared" si="3"/>
        <v> </v>
      </c>
      <c r="E16" s="109" t="str">
        <f t="shared" si="4"/>
        <v> </v>
      </c>
      <c r="F16" s="109" t="str">
        <f t="shared" si="5"/>
        <v> </v>
      </c>
      <c r="G16" s="109" t="str">
        <f t="shared" si="6"/>
        <v> </v>
      </c>
      <c r="H16" s="109" t="str">
        <f t="shared" si="12"/>
        <v> </v>
      </c>
      <c r="I16" s="109" t="str">
        <f t="shared" si="7"/>
        <v> </v>
      </c>
      <c r="J16" s="109"/>
      <c r="K16" s="109"/>
      <c r="L16" s="109"/>
      <c r="M16" s="109" t="str">
        <f t="shared" si="8"/>
        <v> </v>
      </c>
      <c r="N16" s="109" t="str">
        <f t="shared" si="9"/>
        <v> </v>
      </c>
      <c r="O16" s="109" t="str">
        <f t="shared" si="10"/>
        <v> </v>
      </c>
      <c r="P16" s="109" t="str">
        <f t="shared" si="11"/>
        <v> </v>
      </c>
      <c r="Q16" s="4"/>
      <c r="R16" s="8"/>
      <c r="S16" s="9"/>
      <c r="T16" s="38"/>
      <c r="U16" s="22"/>
      <c r="V16" s="11"/>
      <c r="W16" s="3"/>
      <c r="X16" s="3"/>
      <c r="Y16" s="13"/>
    </row>
    <row r="17" spans="1:25" ht="13.5">
      <c r="A17" s="109" t="str">
        <f t="shared" si="0"/>
        <v> </v>
      </c>
      <c r="B17" s="109" t="str">
        <f t="shared" si="1"/>
        <v> </v>
      </c>
      <c r="C17" s="109" t="str">
        <f t="shared" si="2"/>
        <v> </v>
      </c>
      <c r="D17" s="109" t="str">
        <f t="shared" si="3"/>
        <v> </v>
      </c>
      <c r="E17" s="109" t="str">
        <f t="shared" si="4"/>
        <v> </v>
      </c>
      <c r="F17" s="109" t="str">
        <f t="shared" si="5"/>
        <v> </v>
      </c>
      <c r="G17" s="109" t="str">
        <f t="shared" si="6"/>
        <v> </v>
      </c>
      <c r="H17" s="109" t="str">
        <f t="shared" si="12"/>
        <v> </v>
      </c>
      <c r="I17" s="109" t="str">
        <f t="shared" si="7"/>
        <v> </v>
      </c>
      <c r="J17" s="109"/>
      <c r="K17" s="109"/>
      <c r="L17" s="109"/>
      <c r="M17" s="109" t="str">
        <f t="shared" si="8"/>
        <v> </v>
      </c>
      <c r="N17" s="109" t="str">
        <f t="shared" si="9"/>
        <v> </v>
      </c>
      <c r="O17" s="109" t="str">
        <f t="shared" si="10"/>
        <v> </v>
      </c>
      <c r="P17" s="109" t="str">
        <f t="shared" si="11"/>
        <v> </v>
      </c>
      <c r="Q17" s="4"/>
      <c r="R17" s="8"/>
      <c r="S17" s="12"/>
      <c r="T17" s="7"/>
      <c r="U17" s="6"/>
      <c r="V17" s="3"/>
      <c r="W17" s="3"/>
      <c r="X17" s="3"/>
      <c r="Y17" s="13"/>
    </row>
    <row r="18" spans="1:25" ht="13.5">
      <c r="A18" s="109" t="str">
        <f t="shared" si="0"/>
        <v> </v>
      </c>
      <c r="B18" s="109" t="str">
        <f t="shared" si="1"/>
        <v> </v>
      </c>
      <c r="C18" s="109" t="str">
        <f t="shared" si="2"/>
        <v> </v>
      </c>
      <c r="D18" s="109" t="str">
        <f t="shared" si="3"/>
        <v> </v>
      </c>
      <c r="E18" s="109" t="str">
        <f t="shared" si="4"/>
        <v> </v>
      </c>
      <c r="F18" s="109" t="str">
        <f t="shared" si="5"/>
        <v> </v>
      </c>
      <c r="G18" s="109" t="str">
        <f t="shared" si="6"/>
        <v> </v>
      </c>
      <c r="H18" s="109" t="str">
        <f t="shared" si="12"/>
        <v> </v>
      </c>
      <c r="I18" s="109" t="str">
        <f t="shared" si="7"/>
        <v> </v>
      </c>
      <c r="J18" s="109"/>
      <c r="K18" s="109"/>
      <c r="L18" s="109"/>
      <c r="M18" s="109" t="str">
        <f t="shared" si="8"/>
        <v> </v>
      </c>
      <c r="N18" s="109" t="str">
        <f t="shared" si="9"/>
        <v> </v>
      </c>
      <c r="O18" s="109" t="str">
        <f t="shared" si="10"/>
        <v> </v>
      </c>
      <c r="P18" s="109" t="str">
        <f t="shared" si="11"/>
        <v> </v>
      </c>
      <c r="Q18" s="4"/>
      <c r="R18" s="8"/>
      <c r="S18" s="5"/>
      <c r="T18" s="7"/>
      <c r="U18" s="6"/>
      <c r="V18" s="3"/>
      <c r="W18" s="3"/>
      <c r="X18" s="3"/>
      <c r="Y18" s="13"/>
    </row>
    <row r="19" spans="1:25" ht="13.5">
      <c r="A19" s="109" t="str">
        <f t="shared" si="0"/>
        <v> </v>
      </c>
      <c r="B19" s="109" t="str">
        <f t="shared" si="1"/>
        <v> </v>
      </c>
      <c r="C19" s="109" t="str">
        <f t="shared" si="2"/>
        <v> </v>
      </c>
      <c r="D19" s="109" t="str">
        <f t="shared" si="3"/>
        <v> </v>
      </c>
      <c r="E19" s="109" t="str">
        <f t="shared" si="4"/>
        <v> </v>
      </c>
      <c r="F19" s="109" t="str">
        <f t="shared" si="5"/>
        <v> </v>
      </c>
      <c r="G19" s="109" t="str">
        <f t="shared" si="6"/>
        <v> </v>
      </c>
      <c r="H19" s="109" t="str">
        <f t="shared" si="12"/>
        <v> </v>
      </c>
      <c r="I19" s="109" t="str">
        <f t="shared" si="7"/>
        <v> </v>
      </c>
      <c r="J19" s="109"/>
      <c r="K19" s="109"/>
      <c r="L19" s="109"/>
      <c r="M19" s="109" t="str">
        <f t="shared" si="8"/>
        <v> </v>
      </c>
      <c r="N19" s="109" t="str">
        <f t="shared" si="9"/>
        <v> </v>
      </c>
      <c r="O19" s="109" t="str">
        <f t="shared" si="10"/>
        <v> </v>
      </c>
      <c r="P19" s="109" t="str">
        <f t="shared" si="11"/>
        <v> </v>
      </c>
      <c r="Q19" s="4"/>
      <c r="R19" s="8"/>
      <c r="S19" s="9"/>
      <c r="T19" s="38"/>
      <c r="U19" s="22"/>
      <c r="V19" s="11"/>
      <c r="W19" s="3"/>
      <c r="X19" s="3"/>
      <c r="Y19" s="13"/>
    </row>
    <row r="20" spans="1:25" ht="13.5">
      <c r="A20" s="109" t="str">
        <f t="shared" si="0"/>
        <v> </v>
      </c>
      <c r="B20" s="109" t="str">
        <f t="shared" si="1"/>
        <v> </v>
      </c>
      <c r="C20" s="109" t="str">
        <f t="shared" si="2"/>
        <v> </v>
      </c>
      <c r="D20" s="109" t="str">
        <f t="shared" si="3"/>
        <v> </v>
      </c>
      <c r="E20" s="109" t="str">
        <f t="shared" si="4"/>
        <v> </v>
      </c>
      <c r="F20" s="109" t="str">
        <f t="shared" si="5"/>
        <v> </v>
      </c>
      <c r="G20" s="109" t="str">
        <f t="shared" si="6"/>
        <v> </v>
      </c>
      <c r="H20" s="109" t="str">
        <f t="shared" si="12"/>
        <v> </v>
      </c>
      <c r="I20" s="109" t="str">
        <f t="shared" si="7"/>
        <v> </v>
      </c>
      <c r="J20" s="109"/>
      <c r="K20" s="109"/>
      <c r="L20" s="109"/>
      <c r="M20" s="109" t="str">
        <f t="shared" si="8"/>
        <v> </v>
      </c>
      <c r="N20" s="109" t="str">
        <f t="shared" si="9"/>
        <v> </v>
      </c>
      <c r="O20" s="109" t="str">
        <f t="shared" si="10"/>
        <v> </v>
      </c>
      <c r="P20" s="109" t="str">
        <f t="shared" si="11"/>
        <v> </v>
      </c>
      <c r="Q20" s="4"/>
      <c r="R20" s="8"/>
      <c r="S20" s="9"/>
      <c r="T20" s="38"/>
      <c r="U20" s="22"/>
      <c r="V20" s="11"/>
      <c r="W20" s="3"/>
      <c r="X20" s="3"/>
      <c r="Y20" s="13"/>
    </row>
    <row r="21" spans="1:25" ht="13.5">
      <c r="A21" s="109" t="str">
        <f t="shared" si="0"/>
        <v> </v>
      </c>
      <c r="B21" s="109" t="str">
        <f t="shared" si="1"/>
        <v> </v>
      </c>
      <c r="C21" s="109" t="str">
        <f t="shared" si="2"/>
        <v> </v>
      </c>
      <c r="D21" s="109" t="str">
        <f t="shared" si="3"/>
        <v> </v>
      </c>
      <c r="E21" s="109" t="str">
        <f t="shared" si="4"/>
        <v> </v>
      </c>
      <c r="F21" s="109" t="str">
        <f t="shared" si="5"/>
        <v> </v>
      </c>
      <c r="G21" s="109" t="str">
        <f t="shared" si="6"/>
        <v> </v>
      </c>
      <c r="H21" s="109" t="str">
        <f t="shared" si="12"/>
        <v> </v>
      </c>
      <c r="I21" s="109" t="str">
        <f t="shared" si="7"/>
        <v> </v>
      </c>
      <c r="J21" s="109"/>
      <c r="K21" s="109"/>
      <c r="L21" s="109"/>
      <c r="M21" s="109" t="str">
        <f t="shared" si="8"/>
        <v> </v>
      </c>
      <c r="N21" s="109" t="str">
        <f t="shared" si="9"/>
        <v> </v>
      </c>
      <c r="O21" s="109" t="str">
        <f t="shared" si="10"/>
        <v> </v>
      </c>
      <c r="P21" s="109" t="str">
        <f t="shared" si="11"/>
        <v> </v>
      </c>
      <c r="Q21" s="4"/>
      <c r="R21" s="8"/>
      <c r="S21" s="9"/>
      <c r="T21" s="38"/>
      <c r="U21" s="22"/>
      <c r="V21" s="23"/>
      <c r="W21" s="3"/>
      <c r="X21" s="3"/>
      <c r="Y21" s="13"/>
    </row>
    <row r="22" spans="1:25" ht="13.5">
      <c r="A22" s="109" t="str">
        <f t="shared" si="0"/>
        <v> </v>
      </c>
      <c r="B22" s="109" t="str">
        <f t="shared" si="1"/>
        <v> </v>
      </c>
      <c r="C22" s="109" t="str">
        <f t="shared" si="2"/>
        <v> </v>
      </c>
      <c r="D22" s="109" t="str">
        <f t="shared" si="3"/>
        <v> </v>
      </c>
      <c r="E22" s="109" t="str">
        <f t="shared" si="4"/>
        <v> </v>
      </c>
      <c r="F22" s="109" t="str">
        <f t="shared" si="5"/>
        <v> </v>
      </c>
      <c r="G22" s="109" t="str">
        <f t="shared" si="6"/>
        <v> </v>
      </c>
      <c r="H22" s="109" t="str">
        <f t="shared" si="12"/>
        <v> </v>
      </c>
      <c r="I22" s="109" t="str">
        <f t="shared" si="7"/>
        <v> </v>
      </c>
      <c r="J22" s="109"/>
      <c r="K22" s="109"/>
      <c r="L22" s="109"/>
      <c r="M22" s="109" t="str">
        <f t="shared" si="8"/>
        <v> </v>
      </c>
      <c r="N22" s="109" t="str">
        <f t="shared" si="9"/>
        <v> </v>
      </c>
      <c r="O22" s="109" t="str">
        <f t="shared" si="10"/>
        <v> </v>
      </c>
      <c r="P22" s="109" t="str">
        <f t="shared" si="11"/>
        <v> </v>
      </c>
      <c r="Q22" s="4"/>
      <c r="R22" s="8"/>
      <c r="S22" s="5"/>
      <c r="T22" s="7"/>
      <c r="U22" s="6"/>
      <c r="V22" s="3"/>
      <c r="W22" s="3"/>
      <c r="X22" s="3"/>
      <c r="Y22" s="13"/>
    </row>
    <row r="23" spans="1:25" ht="13.5">
      <c r="A23" s="109" t="str">
        <f t="shared" si="0"/>
        <v> </v>
      </c>
      <c r="B23" s="109" t="str">
        <f t="shared" si="1"/>
        <v> </v>
      </c>
      <c r="C23" s="109" t="str">
        <f t="shared" si="2"/>
        <v> </v>
      </c>
      <c r="D23" s="109" t="str">
        <f t="shared" si="3"/>
        <v> </v>
      </c>
      <c r="E23" s="109" t="str">
        <f t="shared" si="4"/>
        <v> </v>
      </c>
      <c r="F23" s="109" t="str">
        <f t="shared" si="5"/>
        <v> </v>
      </c>
      <c r="G23" s="109" t="str">
        <f t="shared" si="6"/>
        <v> </v>
      </c>
      <c r="H23" s="109" t="str">
        <f t="shared" si="12"/>
        <v> </v>
      </c>
      <c r="I23" s="109" t="str">
        <f t="shared" si="7"/>
        <v> </v>
      </c>
      <c r="J23" s="109"/>
      <c r="K23" s="109"/>
      <c r="L23" s="109"/>
      <c r="M23" s="109" t="str">
        <f t="shared" si="8"/>
        <v> </v>
      </c>
      <c r="N23" s="109" t="str">
        <f t="shared" si="9"/>
        <v> </v>
      </c>
      <c r="O23" s="109" t="str">
        <f t="shared" si="10"/>
        <v> </v>
      </c>
      <c r="P23" s="109" t="str">
        <f t="shared" si="11"/>
        <v> </v>
      </c>
      <c r="Q23" s="4"/>
      <c r="R23" s="8"/>
      <c r="S23" s="12"/>
      <c r="T23" s="7"/>
      <c r="U23" s="6"/>
      <c r="V23" s="3"/>
      <c r="W23" s="3"/>
      <c r="X23" s="3"/>
      <c r="Y23" s="13"/>
    </row>
    <row r="24" spans="1:25" ht="13.5">
      <c r="A24" s="109" t="str">
        <f t="shared" si="0"/>
        <v> </v>
      </c>
      <c r="B24" s="109" t="str">
        <f t="shared" si="1"/>
        <v> </v>
      </c>
      <c r="C24" s="109" t="str">
        <f t="shared" si="2"/>
        <v> </v>
      </c>
      <c r="D24" s="109" t="str">
        <f t="shared" si="3"/>
        <v> </v>
      </c>
      <c r="E24" s="109" t="str">
        <f t="shared" si="4"/>
        <v> </v>
      </c>
      <c r="F24" s="109" t="str">
        <f t="shared" si="5"/>
        <v> </v>
      </c>
      <c r="G24" s="109" t="str">
        <f t="shared" si="6"/>
        <v> </v>
      </c>
      <c r="H24" s="109" t="str">
        <f t="shared" si="12"/>
        <v> </v>
      </c>
      <c r="I24" s="109" t="str">
        <f t="shared" si="7"/>
        <v> </v>
      </c>
      <c r="J24" s="109"/>
      <c r="K24" s="109"/>
      <c r="L24" s="109"/>
      <c r="M24" s="109" t="str">
        <f t="shared" si="8"/>
        <v> </v>
      </c>
      <c r="N24" s="109" t="str">
        <f t="shared" si="9"/>
        <v> </v>
      </c>
      <c r="O24" s="109" t="str">
        <f t="shared" si="10"/>
        <v> </v>
      </c>
      <c r="P24" s="109" t="str">
        <f t="shared" si="11"/>
        <v> </v>
      </c>
      <c r="Q24" s="4"/>
      <c r="R24" s="8"/>
      <c r="S24" s="9"/>
      <c r="T24" s="38"/>
      <c r="U24" s="22"/>
      <c r="V24" s="11"/>
      <c r="W24" s="3"/>
      <c r="X24" s="3"/>
      <c r="Y24" s="13"/>
    </row>
    <row r="25" spans="1:25" ht="13.5">
      <c r="A25" s="109" t="str">
        <f t="shared" si="0"/>
        <v> </v>
      </c>
      <c r="B25" s="109" t="str">
        <f t="shared" si="1"/>
        <v> </v>
      </c>
      <c r="C25" s="109" t="str">
        <f t="shared" si="2"/>
        <v> </v>
      </c>
      <c r="D25" s="109" t="str">
        <f t="shared" si="3"/>
        <v> </v>
      </c>
      <c r="E25" s="109" t="str">
        <f t="shared" si="4"/>
        <v> </v>
      </c>
      <c r="F25" s="109" t="str">
        <f t="shared" si="5"/>
        <v> </v>
      </c>
      <c r="G25" s="109" t="str">
        <f t="shared" si="6"/>
        <v> </v>
      </c>
      <c r="H25" s="109" t="str">
        <f t="shared" si="12"/>
        <v> </v>
      </c>
      <c r="I25" s="109" t="str">
        <f t="shared" si="7"/>
        <v> </v>
      </c>
      <c r="J25" s="109"/>
      <c r="K25" s="109"/>
      <c r="L25" s="109"/>
      <c r="M25" s="109" t="str">
        <f t="shared" si="8"/>
        <v> </v>
      </c>
      <c r="N25" s="109" t="str">
        <f t="shared" si="9"/>
        <v> </v>
      </c>
      <c r="O25" s="109" t="str">
        <f t="shared" si="10"/>
        <v> </v>
      </c>
      <c r="P25" s="109" t="str">
        <f t="shared" si="11"/>
        <v> </v>
      </c>
      <c r="Q25" s="4"/>
      <c r="R25" s="8"/>
      <c r="S25" s="9"/>
      <c r="T25" s="38"/>
      <c r="U25" s="22"/>
      <c r="V25" s="11"/>
      <c r="W25" s="3"/>
      <c r="X25" s="3"/>
      <c r="Y25" s="13"/>
    </row>
    <row r="26" spans="1:25" ht="13.5">
      <c r="A26" s="109" t="str">
        <f t="shared" si="0"/>
        <v> </v>
      </c>
      <c r="B26" s="109" t="str">
        <f t="shared" si="1"/>
        <v> </v>
      </c>
      <c r="C26" s="109" t="str">
        <f t="shared" si="2"/>
        <v> </v>
      </c>
      <c r="D26" s="109" t="str">
        <f t="shared" si="3"/>
        <v> </v>
      </c>
      <c r="E26" s="109" t="str">
        <f t="shared" si="4"/>
        <v> </v>
      </c>
      <c r="F26" s="109" t="str">
        <f t="shared" si="5"/>
        <v> </v>
      </c>
      <c r="G26" s="109" t="str">
        <f t="shared" si="6"/>
        <v> </v>
      </c>
      <c r="H26" s="109" t="str">
        <f t="shared" si="12"/>
        <v> </v>
      </c>
      <c r="I26" s="109" t="str">
        <f t="shared" si="7"/>
        <v> </v>
      </c>
      <c r="J26" s="109"/>
      <c r="K26" s="109"/>
      <c r="L26" s="109"/>
      <c r="M26" s="109" t="str">
        <f t="shared" si="8"/>
        <v> </v>
      </c>
      <c r="N26" s="109" t="str">
        <f t="shared" si="9"/>
        <v> </v>
      </c>
      <c r="O26" s="109" t="str">
        <f t="shared" si="10"/>
        <v> </v>
      </c>
      <c r="P26" s="109" t="str">
        <f t="shared" si="11"/>
        <v> </v>
      </c>
      <c r="Q26" s="4"/>
      <c r="R26" s="8"/>
      <c r="S26" s="9"/>
      <c r="T26" s="38"/>
      <c r="U26" s="22"/>
      <c r="V26" s="11"/>
      <c r="W26" s="3"/>
      <c r="X26" s="3"/>
      <c r="Y26" s="13"/>
    </row>
    <row r="27" spans="1:25" ht="13.5">
      <c r="A27" s="109" t="str">
        <f t="shared" si="0"/>
        <v> </v>
      </c>
      <c r="B27" s="109" t="str">
        <f t="shared" si="1"/>
        <v> </v>
      </c>
      <c r="C27" s="109" t="str">
        <f t="shared" si="2"/>
        <v> </v>
      </c>
      <c r="D27" s="109" t="str">
        <f t="shared" si="3"/>
        <v> </v>
      </c>
      <c r="E27" s="109" t="str">
        <f t="shared" si="4"/>
        <v> </v>
      </c>
      <c r="F27" s="109" t="str">
        <f t="shared" si="5"/>
        <v> </v>
      </c>
      <c r="G27" s="109" t="str">
        <f t="shared" si="6"/>
        <v> </v>
      </c>
      <c r="H27" s="109" t="str">
        <f t="shared" si="12"/>
        <v> </v>
      </c>
      <c r="I27" s="109" t="str">
        <f t="shared" si="7"/>
        <v> </v>
      </c>
      <c r="J27" s="109"/>
      <c r="K27" s="109"/>
      <c r="L27" s="109"/>
      <c r="M27" s="109" t="str">
        <f t="shared" si="8"/>
        <v> </v>
      </c>
      <c r="N27" s="109" t="str">
        <f t="shared" si="9"/>
        <v> </v>
      </c>
      <c r="O27" s="109" t="str">
        <f t="shared" si="10"/>
        <v> </v>
      </c>
      <c r="P27" s="109" t="str">
        <f t="shared" si="11"/>
        <v> </v>
      </c>
      <c r="Q27" s="4"/>
      <c r="R27" s="8"/>
      <c r="S27" s="9"/>
      <c r="T27" s="38"/>
      <c r="U27" s="22"/>
      <c r="V27" s="11"/>
      <c r="W27" s="3"/>
      <c r="X27" s="3"/>
      <c r="Y27" s="13"/>
    </row>
    <row r="28" spans="1:25" ht="13.5">
      <c r="A28" s="109" t="str">
        <f t="shared" si="0"/>
        <v> </v>
      </c>
      <c r="B28" s="109" t="str">
        <f t="shared" si="1"/>
        <v> </v>
      </c>
      <c r="C28" s="109" t="str">
        <f t="shared" si="2"/>
        <v> </v>
      </c>
      <c r="D28" s="109" t="str">
        <f t="shared" si="3"/>
        <v> </v>
      </c>
      <c r="E28" s="109" t="str">
        <f t="shared" si="4"/>
        <v> </v>
      </c>
      <c r="F28" s="109" t="str">
        <f t="shared" si="5"/>
        <v> </v>
      </c>
      <c r="G28" s="109" t="str">
        <f t="shared" si="6"/>
        <v> </v>
      </c>
      <c r="H28" s="109" t="str">
        <f t="shared" si="12"/>
        <v> </v>
      </c>
      <c r="I28" s="109" t="str">
        <f t="shared" si="7"/>
        <v> </v>
      </c>
      <c r="J28" s="109"/>
      <c r="K28" s="109"/>
      <c r="L28" s="109"/>
      <c r="M28" s="109" t="str">
        <f t="shared" si="8"/>
        <v> </v>
      </c>
      <c r="N28" s="109" t="str">
        <f t="shared" si="9"/>
        <v> </v>
      </c>
      <c r="O28" s="109" t="str">
        <f t="shared" si="10"/>
        <v> </v>
      </c>
      <c r="P28" s="109" t="str">
        <f t="shared" si="11"/>
        <v> </v>
      </c>
      <c r="Q28" s="4"/>
      <c r="R28" s="8"/>
      <c r="S28" s="5"/>
      <c r="T28" s="7"/>
      <c r="U28" s="6"/>
      <c r="V28" s="3"/>
      <c r="W28" s="3"/>
      <c r="X28" s="3"/>
      <c r="Y28" s="13"/>
    </row>
    <row r="29" spans="1:25" ht="13.5">
      <c r="A29" s="109" t="str">
        <f t="shared" si="0"/>
        <v> </v>
      </c>
      <c r="B29" s="109" t="str">
        <f t="shared" si="1"/>
        <v> </v>
      </c>
      <c r="C29" s="109" t="str">
        <f t="shared" si="2"/>
        <v> </v>
      </c>
      <c r="D29" s="109" t="str">
        <f t="shared" si="3"/>
        <v> </v>
      </c>
      <c r="E29" s="109" t="str">
        <f t="shared" si="4"/>
        <v> </v>
      </c>
      <c r="F29" s="109" t="str">
        <f t="shared" si="5"/>
        <v> </v>
      </c>
      <c r="G29" s="109" t="str">
        <f t="shared" si="6"/>
        <v> </v>
      </c>
      <c r="H29" s="109" t="str">
        <f t="shared" si="12"/>
        <v> </v>
      </c>
      <c r="I29" s="109" t="str">
        <f t="shared" si="7"/>
        <v> </v>
      </c>
      <c r="J29" s="109"/>
      <c r="K29" s="109"/>
      <c r="L29" s="109"/>
      <c r="M29" s="109" t="str">
        <f t="shared" si="8"/>
        <v> </v>
      </c>
      <c r="N29" s="109" t="str">
        <f t="shared" si="9"/>
        <v> </v>
      </c>
      <c r="O29" s="109" t="str">
        <f t="shared" si="10"/>
        <v> </v>
      </c>
      <c r="P29" s="109" t="str">
        <f t="shared" si="11"/>
        <v> </v>
      </c>
      <c r="Q29" s="4"/>
      <c r="R29" s="8"/>
      <c r="S29" s="12"/>
      <c r="T29" s="7"/>
      <c r="U29" s="6"/>
      <c r="V29" s="3"/>
      <c r="W29" s="3"/>
      <c r="X29" s="3"/>
      <c r="Y29" s="13"/>
    </row>
    <row r="30" spans="1:25" ht="13.5">
      <c r="A30" s="109" t="str">
        <f t="shared" si="0"/>
        <v> </v>
      </c>
      <c r="B30" s="109" t="str">
        <f t="shared" si="1"/>
        <v> </v>
      </c>
      <c r="C30" s="109" t="str">
        <f t="shared" si="2"/>
        <v> </v>
      </c>
      <c r="D30" s="109" t="str">
        <f t="shared" si="3"/>
        <v> </v>
      </c>
      <c r="E30" s="109" t="str">
        <f t="shared" si="4"/>
        <v> </v>
      </c>
      <c r="F30" s="109" t="str">
        <f t="shared" si="5"/>
        <v> </v>
      </c>
      <c r="G30" s="109" t="str">
        <f t="shared" si="6"/>
        <v> </v>
      </c>
      <c r="H30" s="109" t="str">
        <f t="shared" si="12"/>
        <v> </v>
      </c>
      <c r="I30" s="109" t="str">
        <f t="shared" si="7"/>
        <v> </v>
      </c>
      <c r="J30" s="109"/>
      <c r="K30" s="109"/>
      <c r="L30" s="109"/>
      <c r="M30" s="109" t="str">
        <f t="shared" si="8"/>
        <v> </v>
      </c>
      <c r="N30" s="109" t="str">
        <f t="shared" si="9"/>
        <v> </v>
      </c>
      <c r="O30" s="109" t="str">
        <f t="shared" si="10"/>
        <v> </v>
      </c>
      <c r="P30" s="109" t="str">
        <f t="shared" si="11"/>
        <v> </v>
      </c>
      <c r="Q30" s="4"/>
      <c r="R30" s="8"/>
      <c r="S30" s="12"/>
      <c r="T30" s="7"/>
      <c r="U30" s="6"/>
      <c r="V30" s="3"/>
      <c r="W30" s="3"/>
      <c r="X30" s="3"/>
      <c r="Y30" s="13"/>
    </row>
    <row r="31" spans="1:25" ht="13.5">
      <c r="A31" s="109" t="str">
        <f>IF(Q31=705,"R",IF(Q31=605,"O"," "))</f>
        <v> </v>
      </c>
      <c r="B31" s="109" t="str">
        <f>IF(Q31=706,"R",IF(Q31=606,"O"," "))</f>
        <v> </v>
      </c>
      <c r="C31" s="109" t="str">
        <f>IF(Q31=707,"R",IF(Q31=607,"O"," "))</f>
        <v> </v>
      </c>
      <c r="D31" s="109" t="str">
        <f>IF(Q31=712,"R",IF(Q31=612,"O"," "))</f>
        <v> </v>
      </c>
      <c r="E31" s="109" t="str">
        <f>IF(Q31=728,"R",IF(Q31=628,"O"," "))</f>
        <v> </v>
      </c>
      <c r="F31" s="109" t="str">
        <f>IF(Q31=701,"R",IF(Q31=601,"O"," "))</f>
        <v> </v>
      </c>
      <c r="G31" s="109" t="str">
        <f>IF(Q31=714,"R",IF(Q31=614,"O"," "))</f>
        <v> </v>
      </c>
      <c r="H31" s="109" t="str">
        <f>IF(Q31=715,"R",IF(Q31=615,"O"," "))</f>
        <v> </v>
      </c>
      <c r="I31" s="109" t="str">
        <f>IF(Q31=716,"R",IF(Q31=616,"O"," "))</f>
        <v> </v>
      </c>
      <c r="J31" s="109"/>
      <c r="K31" s="109"/>
      <c r="L31" s="109"/>
      <c r="M31" s="109" t="str">
        <f>IF(Q31=702,"R",IF(Q31=602,"O"," "))</f>
        <v> </v>
      </c>
      <c r="N31" s="109" t="str">
        <f>IF(Q31=703,"R",IF(Q31=603,"O"," "))</f>
        <v> </v>
      </c>
      <c r="O31" s="109" t="str">
        <f>IF(Q31=704,"R",IF(Q31=604,"O"," "))</f>
        <v> </v>
      </c>
      <c r="P31" s="109" t="str">
        <f>IF(Q31=708,"R",IF(Q31=608,"O"," "))</f>
        <v> </v>
      </c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09" t="str">
        <f>IF(Q32=705,"R",IF(Q32=605,"O"," "))</f>
        <v> </v>
      </c>
      <c r="B32" s="109" t="str">
        <f>IF(Q32=706,"R",IF(Q32=606,"O"," "))</f>
        <v> </v>
      </c>
      <c r="C32" s="109" t="str">
        <f>IF(Q32=707,"R",IF(Q32=607,"O"," "))</f>
        <v> </v>
      </c>
      <c r="D32" s="109" t="str">
        <f>IF(Q32=712,"R",IF(Q32=612,"O"," "))</f>
        <v> </v>
      </c>
      <c r="E32" s="109" t="str">
        <f>IF(Q32=728,"R",IF(Q32=628,"O"," "))</f>
        <v> </v>
      </c>
      <c r="F32" s="109" t="str">
        <f>IF(Q32=701,"R",IF(Q32=601,"O"," "))</f>
        <v> </v>
      </c>
      <c r="G32" s="109" t="str">
        <f>IF(Q32=714,"R",IF(Q32=614,"O"," "))</f>
        <v> </v>
      </c>
      <c r="H32" s="109" t="str">
        <f>IF(Q32=715,"R",IF(Q32=615,"O"," "))</f>
        <v> </v>
      </c>
      <c r="I32" s="109" t="str">
        <f>IF(Q32=716,"R",IF(Q32=616,"O"," "))</f>
        <v> </v>
      </c>
      <c r="J32" s="109"/>
      <c r="K32" s="109"/>
      <c r="L32" s="109"/>
      <c r="M32" s="109" t="str">
        <f>IF(Q32=702,"R",IF(Q32=602,"O"," "))</f>
        <v> </v>
      </c>
      <c r="N32" s="109" t="str">
        <f>IF(Q32=703,"R",IF(Q32=603,"O"," "))</f>
        <v> </v>
      </c>
      <c r="O32" s="109" t="str">
        <f>IF(Q32=704,"R",IF(Q32=604,"O"," "))</f>
        <v> </v>
      </c>
      <c r="P32" s="109" t="str">
        <f>IF(Q32=708,"R",IF(Q32=608,"O"," "))</f>
        <v> </v>
      </c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3.5">
      <c r="A33" s="109" t="str">
        <f>IF(Q33=705,"R",IF(Q33=605,"O"," "))</f>
        <v> </v>
      </c>
      <c r="B33" s="109" t="str">
        <f>IF(Q33=706,"R",IF(Q33=606,"O"," "))</f>
        <v> </v>
      </c>
      <c r="C33" s="109" t="str">
        <f>IF(Q33=707,"R",IF(Q33=607,"O"," "))</f>
        <v> </v>
      </c>
      <c r="D33" s="109" t="str">
        <f>IF(Q33=712,"R",IF(Q33=612,"O"," "))</f>
        <v> </v>
      </c>
      <c r="E33" s="109" t="str">
        <f>IF(Q33=728,"R",IF(Q33=628,"O"," "))</f>
        <v> </v>
      </c>
      <c r="F33" s="109" t="str">
        <f>IF(Q33=701,"R",IF(Q33=601,"O"," "))</f>
        <v> </v>
      </c>
      <c r="G33" s="109" t="str">
        <f>IF(Q33=714,"R",IF(Q33=614,"O"," "))</f>
        <v> </v>
      </c>
      <c r="H33" s="109" t="str">
        <f>IF(Q33=715,"R",IF(Q33=615,"O"," "))</f>
        <v> </v>
      </c>
      <c r="I33" s="109" t="str">
        <f>IF(Q33=716,"R",IF(Q33=616,"O"," "))</f>
        <v> </v>
      </c>
      <c r="J33" s="109"/>
      <c r="K33" s="109"/>
      <c r="L33" s="109"/>
      <c r="M33" s="109" t="str">
        <f>IF(Q33=702,"R",IF(Q33=602,"O"," "))</f>
        <v> </v>
      </c>
      <c r="N33" s="109" t="str">
        <f>IF(Q33=703,"R",IF(Q33=603,"O"," "))</f>
        <v> </v>
      </c>
      <c r="O33" s="109" t="str">
        <f>IF(Q33=704,"R",IF(Q33=604,"O"," "))</f>
        <v> </v>
      </c>
      <c r="P33" s="109" t="str">
        <f>IF(Q33=708,"R",IF(Q33=608,"O"," "))</f>
        <v> </v>
      </c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3.5">
      <c r="A34" s="109" t="str">
        <f aca="true" t="shared" si="13" ref="A34:A50">IF(Q34=705,"R",IF(Q34=605,"O"," "))</f>
        <v> </v>
      </c>
      <c r="B34" s="109" t="str">
        <f aca="true" t="shared" si="14" ref="B34:B50">IF(Q34=706,"R",IF(Q34=606,"O"," "))</f>
        <v> </v>
      </c>
      <c r="C34" s="109" t="str">
        <f aca="true" t="shared" si="15" ref="C34:C50">IF(Q34=707,"R",IF(Q34=607,"O"," "))</f>
        <v> </v>
      </c>
      <c r="D34" s="109" t="str">
        <f aca="true" t="shared" si="16" ref="D34:D50">IF(Q34=712,"R",IF(Q34=612,"O"," "))</f>
        <v> </v>
      </c>
      <c r="E34" s="109" t="str">
        <f aca="true" t="shared" si="17" ref="E34:E50">IF(Q34=728,"R",IF(Q34=628,"O"," "))</f>
        <v> </v>
      </c>
      <c r="F34" s="109" t="str">
        <f aca="true" t="shared" si="18" ref="F34:F50">IF(Q34=701,"R",IF(Q34=601,"O"," "))</f>
        <v> </v>
      </c>
      <c r="G34" s="109" t="str">
        <f aca="true" t="shared" si="19" ref="G34:G50">IF(Q34=714,"R",IF(Q34=614,"O"," "))</f>
        <v> </v>
      </c>
      <c r="H34" s="109" t="str">
        <f aca="true" t="shared" si="20" ref="H34:H50">IF(Q34=715,"R",IF(Q34=615,"O"," "))</f>
        <v> </v>
      </c>
      <c r="I34" s="109" t="str">
        <f aca="true" t="shared" si="21" ref="I34:I50">IF(Q34=716,"R",IF(Q34=616,"O"," "))</f>
        <v> </v>
      </c>
      <c r="J34" s="109"/>
      <c r="K34" s="109"/>
      <c r="L34" s="109"/>
      <c r="M34" s="109" t="str">
        <f aca="true" t="shared" si="22" ref="M34:M50">IF(Q34=702,"R",IF(Q34=602,"O"," "))</f>
        <v> </v>
      </c>
      <c r="N34" s="109" t="str">
        <f aca="true" t="shared" si="23" ref="N34:N50">IF(Q34=703,"R",IF(Q34=603,"O"," "))</f>
        <v> </v>
      </c>
      <c r="O34" s="109" t="str">
        <f aca="true" t="shared" si="24" ref="O34:O50">IF(Q34=704,"R",IF(Q34=604,"O"," "))</f>
        <v> </v>
      </c>
      <c r="P34" s="109" t="str">
        <f aca="true" t="shared" si="25" ref="P34:P50">IF(Q34=708,"R",IF(Q34=608,"O"," "))</f>
        <v> </v>
      </c>
      <c r="Q34" s="13"/>
      <c r="R34" s="13"/>
      <c r="S34" s="13"/>
      <c r="T34" s="13"/>
      <c r="U34" s="37"/>
      <c r="V34" s="13"/>
      <c r="W34" s="13"/>
      <c r="X34" s="13"/>
      <c r="Y34" s="13"/>
    </row>
    <row r="35" spans="1:25" ht="13.5">
      <c r="A35" s="109" t="str">
        <f t="shared" si="13"/>
        <v> </v>
      </c>
      <c r="B35" s="109" t="str">
        <f t="shared" si="14"/>
        <v> </v>
      </c>
      <c r="C35" s="109" t="str">
        <f t="shared" si="15"/>
        <v> </v>
      </c>
      <c r="D35" s="109" t="str">
        <f t="shared" si="16"/>
        <v> </v>
      </c>
      <c r="E35" s="109" t="str">
        <f t="shared" si="17"/>
        <v> </v>
      </c>
      <c r="F35" s="109" t="str">
        <f t="shared" si="18"/>
        <v> </v>
      </c>
      <c r="G35" s="109" t="str">
        <f t="shared" si="19"/>
        <v> </v>
      </c>
      <c r="H35" s="109" t="str">
        <f t="shared" si="20"/>
        <v> </v>
      </c>
      <c r="I35" s="109" t="str">
        <f t="shared" si="21"/>
        <v> </v>
      </c>
      <c r="J35" s="109"/>
      <c r="K35" s="109"/>
      <c r="L35" s="109"/>
      <c r="M35" s="109" t="str">
        <f t="shared" si="22"/>
        <v> </v>
      </c>
      <c r="N35" s="109" t="str">
        <f t="shared" si="23"/>
        <v> </v>
      </c>
      <c r="O35" s="109" t="str">
        <f t="shared" si="24"/>
        <v> </v>
      </c>
      <c r="P35" s="109" t="str">
        <f t="shared" si="25"/>
        <v> </v>
      </c>
      <c r="Q35" s="13"/>
      <c r="R35" s="13"/>
      <c r="S35" s="13"/>
      <c r="T35" s="13"/>
      <c r="U35" s="37"/>
      <c r="V35" s="13"/>
      <c r="W35" s="13"/>
      <c r="X35" s="13"/>
      <c r="Y35" s="13"/>
    </row>
    <row r="36" spans="1:25" ht="13.5">
      <c r="A36" s="109" t="str">
        <f t="shared" si="13"/>
        <v> </v>
      </c>
      <c r="B36" s="109" t="str">
        <f t="shared" si="14"/>
        <v> </v>
      </c>
      <c r="C36" s="109" t="str">
        <f t="shared" si="15"/>
        <v> </v>
      </c>
      <c r="D36" s="109" t="str">
        <f t="shared" si="16"/>
        <v> </v>
      </c>
      <c r="E36" s="109" t="str">
        <f t="shared" si="17"/>
        <v> </v>
      </c>
      <c r="F36" s="109" t="str">
        <f t="shared" si="18"/>
        <v> </v>
      </c>
      <c r="G36" s="109" t="str">
        <f t="shared" si="19"/>
        <v> </v>
      </c>
      <c r="H36" s="109" t="str">
        <f t="shared" si="20"/>
        <v> </v>
      </c>
      <c r="I36" s="109" t="str">
        <f t="shared" si="21"/>
        <v> </v>
      </c>
      <c r="J36" s="109"/>
      <c r="K36" s="109"/>
      <c r="L36" s="109"/>
      <c r="M36" s="109" t="str">
        <f t="shared" si="22"/>
        <v> </v>
      </c>
      <c r="N36" s="109" t="str">
        <f t="shared" si="23"/>
        <v> </v>
      </c>
      <c r="O36" s="109" t="str">
        <f t="shared" si="24"/>
        <v> </v>
      </c>
      <c r="P36" s="109" t="str">
        <f t="shared" si="25"/>
        <v> </v>
      </c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3.5">
      <c r="A37" s="109" t="str">
        <f t="shared" si="13"/>
        <v> </v>
      </c>
      <c r="B37" s="109" t="str">
        <f t="shared" si="14"/>
        <v> </v>
      </c>
      <c r="C37" s="109" t="str">
        <f t="shared" si="15"/>
        <v> </v>
      </c>
      <c r="D37" s="109" t="str">
        <f t="shared" si="16"/>
        <v> </v>
      </c>
      <c r="E37" s="109" t="str">
        <f t="shared" si="17"/>
        <v> </v>
      </c>
      <c r="F37" s="109" t="str">
        <f t="shared" si="18"/>
        <v> </v>
      </c>
      <c r="G37" s="109" t="str">
        <f t="shared" si="19"/>
        <v> </v>
      </c>
      <c r="H37" s="109" t="str">
        <f t="shared" si="20"/>
        <v> </v>
      </c>
      <c r="I37" s="109" t="str">
        <f t="shared" si="21"/>
        <v> </v>
      </c>
      <c r="J37" s="109"/>
      <c r="K37" s="109"/>
      <c r="L37" s="109"/>
      <c r="M37" s="109" t="str">
        <f t="shared" si="22"/>
        <v> </v>
      </c>
      <c r="N37" s="109" t="str">
        <f t="shared" si="23"/>
        <v> </v>
      </c>
      <c r="O37" s="109" t="str">
        <f t="shared" si="24"/>
        <v> </v>
      </c>
      <c r="P37" s="109" t="str">
        <f t="shared" si="25"/>
        <v> </v>
      </c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3.5">
      <c r="A38" s="109" t="str">
        <f t="shared" si="13"/>
        <v> </v>
      </c>
      <c r="B38" s="109" t="str">
        <f t="shared" si="14"/>
        <v> </v>
      </c>
      <c r="C38" s="109" t="str">
        <f t="shared" si="15"/>
        <v> </v>
      </c>
      <c r="D38" s="109" t="str">
        <f t="shared" si="16"/>
        <v> </v>
      </c>
      <c r="E38" s="109" t="str">
        <f t="shared" si="17"/>
        <v> </v>
      </c>
      <c r="F38" s="109" t="str">
        <f t="shared" si="18"/>
        <v> </v>
      </c>
      <c r="G38" s="109" t="str">
        <f t="shared" si="19"/>
        <v> </v>
      </c>
      <c r="H38" s="109" t="str">
        <f t="shared" si="20"/>
        <v> </v>
      </c>
      <c r="I38" s="109" t="str">
        <f t="shared" si="21"/>
        <v> </v>
      </c>
      <c r="J38" s="109"/>
      <c r="K38" s="109"/>
      <c r="L38" s="109"/>
      <c r="M38" s="109" t="str">
        <f t="shared" si="22"/>
        <v> </v>
      </c>
      <c r="N38" s="109" t="str">
        <f t="shared" si="23"/>
        <v> </v>
      </c>
      <c r="O38" s="109" t="str">
        <f t="shared" si="24"/>
        <v> </v>
      </c>
      <c r="P38" s="109" t="str">
        <f t="shared" si="25"/>
        <v> </v>
      </c>
      <c r="Q38" s="13"/>
      <c r="R38" s="13"/>
      <c r="S38" s="13"/>
      <c r="T38" s="13"/>
      <c r="U38" s="37"/>
      <c r="V38" s="13"/>
      <c r="W38" s="13"/>
      <c r="X38" s="13"/>
      <c r="Y38" s="13"/>
    </row>
    <row r="39" spans="1:25" ht="13.5">
      <c r="A39" s="109" t="str">
        <f t="shared" si="13"/>
        <v> </v>
      </c>
      <c r="B39" s="109" t="str">
        <f t="shared" si="14"/>
        <v> </v>
      </c>
      <c r="C39" s="109" t="str">
        <f t="shared" si="15"/>
        <v> </v>
      </c>
      <c r="D39" s="109" t="str">
        <f t="shared" si="16"/>
        <v> </v>
      </c>
      <c r="E39" s="109" t="str">
        <f t="shared" si="17"/>
        <v> </v>
      </c>
      <c r="F39" s="109" t="str">
        <f t="shared" si="18"/>
        <v> </v>
      </c>
      <c r="G39" s="109" t="str">
        <f t="shared" si="19"/>
        <v> </v>
      </c>
      <c r="H39" s="109" t="str">
        <f t="shared" si="20"/>
        <v> </v>
      </c>
      <c r="I39" s="109" t="str">
        <f t="shared" si="21"/>
        <v> </v>
      </c>
      <c r="J39" s="109"/>
      <c r="K39" s="109"/>
      <c r="L39" s="109"/>
      <c r="M39" s="109" t="str">
        <f t="shared" si="22"/>
        <v> </v>
      </c>
      <c r="N39" s="109" t="str">
        <f t="shared" si="23"/>
        <v> </v>
      </c>
      <c r="O39" s="109" t="str">
        <f t="shared" si="24"/>
        <v> </v>
      </c>
      <c r="P39" s="109" t="str">
        <f t="shared" si="25"/>
        <v> </v>
      </c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3.5">
      <c r="A40" s="109" t="str">
        <f t="shared" si="13"/>
        <v> </v>
      </c>
      <c r="B40" s="109" t="str">
        <f t="shared" si="14"/>
        <v> </v>
      </c>
      <c r="C40" s="109" t="str">
        <f t="shared" si="15"/>
        <v> </v>
      </c>
      <c r="D40" s="109" t="str">
        <f t="shared" si="16"/>
        <v> </v>
      </c>
      <c r="E40" s="109" t="str">
        <f t="shared" si="17"/>
        <v> </v>
      </c>
      <c r="F40" s="109" t="str">
        <f t="shared" si="18"/>
        <v> </v>
      </c>
      <c r="G40" s="109" t="str">
        <f t="shared" si="19"/>
        <v> </v>
      </c>
      <c r="H40" s="109" t="str">
        <f t="shared" si="20"/>
        <v> </v>
      </c>
      <c r="I40" s="109" t="str">
        <f t="shared" si="21"/>
        <v> </v>
      </c>
      <c r="J40" s="109"/>
      <c r="K40" s="109"/>
      <c r="L40" s="109"/>
      <c r="M40" s="109" t="str">
        <f t="shared" si="22"/>
        <v> </v>
      </c>
      <c r="N40" s="109" t="str">
        <f t="shared" si="23"/>
        <v> </v>
      </c>
      <c r="O40" s="109" t="str">
        <f t="shared" si="24"/>
        <v> </v>
      </c>
      <c r="P40" s="109" t="str">
        <f t="shared" si="25"/>
        <v> </v>
      </c>
      <c r="Q40" s="13"/>
      <c r="R40" s="13"/>
      <c r="S40" s="13"/>
      <c r="T40" s="13"/>
      <c r="U40" s="37"/>
      <c r="V40" s="13"/>
      <c r="W40" s="13"/>
      <c r="X40" s="13"/>
      <c r="Y40" s="13"/>
    </row>
    <row r="41" spans="1:25" ht="13.5">
      <c r="A41" s="109" t="str">
        <f t="shared" si="13"/>
        <v> </v>
      </c>
      <c r="B41" s="109" t="str">
        <f t="shared" si="14"/>
        <v> </v>
      </c>
      <c r="C41" s="109" t="str">
        <f t="shared" si="15"/>
        <v> </v>
      </c>
      <c r="D41" s="109" t="str">
        <f t="shared" si="16"/>
        <v> </v>
      </c>
      <c r="E41" s="109" t="str">
        <f t="shared" si="17"/>
        <v> </v>
      </c>
      <c r="F41" s="109" t="str">
        <f t="shared" si="18"/>
        <v> </v>
      </c>
      <c r="G41" s="109" t="str">
        <f t="shared" si="19"/>
        <v> </v>
      </c>
      <c r="H41" s="109" t="str">
        <f t="shared" si="20"/>
        <v> </v>
      </c>
      <c r="I41" s="109" t="str">
        <f t="shared" si="21"/>
        <v> </v>
      </c>
      <c r="J41" s="109"/>
      <c r="K41" s="109"/>
      <c r="L41" s="109"/>
      <c r="M41" s="109" t="str">
        <f t="shared" si="22"/>
        <v> </v>
      </c>
      <c r="N41" s="109" t="str">
        <f t="shared" si="23"/>
        <v> </v>
      </c>
      <c r="O41" s="109" t="str">
        <f t="shared" si="24"/>
        <v> </v>
      </c>
      <c r="P41" s="109" t="str">
        <f t="shared" si="25"/>
        <v> </v>
      </c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3.5">
      <c r="A42" s="109" t="str">
        <f t="shared" si="13"/>
        <v> </v>
      </c>
      <c r="B42" s="109" t="str">
        <f t="shared" si="14"/>
        <v> </v>
      </c>
      <c r="C42" s="109" t="str">
        <f t="shared" si="15"/>
        <v> </v>
      </c>
      <c r="D42" s="109" t="str">
        <f t="shared" si="16"/>
        <v> </v>
      </c>
      <c r="E42" s="109" t="str">
        <f t="shared" si="17"/>
        <v> </v>
      </c>
      <c r="F42" s="109" t="str">
        <f t="shared" si="18"/>
        <v> </v>
      </c>
      <c r="G42" s="109" t="str">
        <f t="shared" si="19"/>
        <v> </v>
      </c>
      <c r="H42" s="109" t="str">
        <f t="shared" si="20"/>
        <v> </v>
      </c>
      <c r="I42" s="109" t="str">
        <f t="shared" si="21"/>
        <v> </v>
      </c>
      <c r="J42" s="109"/>
      <c r="K42" s="109"/>
      <c r="L42" s="109"/>
      <c r="M42" s="109" t="str">
        <f t="shared" si="22"/>
        <v> </v>
      </c>
      <c r="N42" s="109" t="str">
        <f t="shared" si="23"/>
        <v> </v>
      </c>
      <c r="O42" s="109" t="str">
        <f t="shared" si="24"/>
        <v> </v>
      </c>
      <c r="P42" s="109" t="str">
        <f t="shared" si="25"/>
        <v> </v>
      </c>
      <c r="Q42" s="13"/>
      <c r="R42" s="13"/>
      <c r="S42" s="13"/>
      <c r="T42" s="13"/>
      <c r="U42" s="37"/>
      <c r="V42" s="13"/>
      <c r="W42" s="13"/>
      <c r="X42" s="13"/>
      <c r="Y42" s="13"/>
    </row>
    <row r="43" spans="1:25" ht="13.5">
      <c r="A43" s="109" t="str">
        <f t="shared" si="13"/>
        <v> </v>
      </c>
      <c r="B43" s="109" t="str">
        <f t="shared" si="14"/>
        <v> </v>
      </c>
      <c r="C43" s="109" t="str">
        <f t="shared" si="15"/>
        <v> </v>
      </c>
      <c r="D43" s="109" t="str">
        <f t="shared" si="16"/>
        <v> </v>
      </c>
      <c r="E43" s="109" t="str">
        <f t="shared" si="17"/>
        <v> </v>
      </c>
      <c r="F43" s="109" t="str">
        <f t="shared" si="18"/>
        <v> </v>
      </c>
      <c r="G43" s="109" t="str">
        <f t="shared" si="19"/>
        <v> </v>
      </c>
      <c r="H43" s="109" t="str">
        <f t="shared" si="20"/>
        <v> </v>
      </c>
      <c r="I43" s="109" t="str">
        <f t="shared" si="21"/>
        <v> </v>
      </c>
      <c r="J43" s="109"/>
      <c r="K43" s="109"/>
      <c r="L43" s="109"/>
      <c r="M43" s="109" t="str">
        <f t="shared" si="22"/>
        <v> </v>
      </c>
      <c r="N43" s="109" t="str">
        <f t="shared" si="23"/>
        <v> </v>
      </c>
      <c r="O43" s="109" t="str">
        <f t="shared" si="24"/>
        <v> </v>
      </c>
      <c r="P43" s="109" t="str">
        <f t="shared" si="25"/>
        <v> </v>
      </c>
      <c r="Q43" s="13"/>
      <c r="R43" s="13"/>
      <c r="S43" s="13"/>
      <c r="T43" s="13"/>
      <c r="U43" s="37"/>
      <c r="V43" s="13"/>
      <c r="W43" s="13"/>
      <c r="X43" s="13"/>
      <c r="Y43" s="13"/>
    </row>
    <row r="44" spans="1:25" ht="13.5">
      <c r="A44" s="109" t="str">
        <f t="shared" si="13"/>
        <v> </v>
      </c>
      <c r="B44" s="109" t="str">
        <f t="shared" si="14"/>
        <v> </v>
      </c>
      <c r="C44" s="109" t="str">
        <f t="shared" si="15"/>
        <v> </v>
      </c>
      <c r="D44" s="109" t="str">
        <f t="shared" si="16"/>
        <v> </v>
      </c>
      <c r="E44" s="109" t="str">
        <f t="shared" si="17"/>
        <v> </v>
      </c>
      <c r="F44" s="109" t="str">
        <f t="shared" si="18"/>
        <v> </v>
      </c>
      <c r="G44" s="109" t="str">
        <f t="shared" si="19"/>
        <v> </v>
      </c>
      <c r="H44" s="109" t="str">
        <f t="shared" si="20"/>
        <v> </v>
      </c>
      <c r="I44" s="109" t="str">
        <f t="shared" si="21"/>
        <v> </v>
      </c>
      <c r="J44" s="109"/>
      <c r="K44" s="109"/>
      <c r="L44" s="109"/>
      <c r="M44" s="109" t="str">
        <f t="shared" si="22"/>
        <v> </v>
      </c>
      <c r="N44" s="109" t="str">
        <f t="shared" si="23"/>
        <v> </v>
      </c>
      <c r="O44" s="109" t="str">
        <f t="shared" si="24"/>
        <v> </v>
      </c>
      <c r="P44" s="109" t="str">
        <f t="shared" si="25"/>
        <v> </v>
      </c>
      <c r="Q44" s="13"/>
      <c r="R44" s="13"/>
      <c r="S44" s="13"/>
      <c r="T44" s="13"/>
      <c r="U44" s="37"/>
      <c r="V44" s="13"/>
      <c r="W44" s="13"/>
      <c r="X44" s="13"/>
      <c r="Y44" s="13"/>
    </row>
    <row r="45" spans="1:25" ht="13.5">
      <c r="A45" s="109" t="str">
        <f t="shared" si="13"/>
        <v> </v>
      </c>
      <c r="B45" s="109" t="str">
        <f t="shared" si="14"/>
        <v> </v>
      </c>
      <c r="C45" s="109" t="str">
        <f t="shared" si="15"/>
        <v> </v>
      </c>
      <c r="D45" s="109" t="str">
        <f t="shared" si="16"/>
        <v> </v>
      </c>
      <c r="E45" s="109" t="str">
        <f t="shared" si="17"/>
        <v> </v>
      </c>
      <c r="F45" s="109" t="str">
        <f t="shared" si="18"/>
        <v> </v>
      </c>
      <c r="G45" s="109" t="str">
        <f t="shared" si="19"/>
        <v> </v>
      </c>
      <c r="H45" s="109" t="str">
        <f t="shared" si="20"/>
        <v> </v>
      </c>
      <c r="I45" s="109" t="str">
        <f t="shared" si="21"/>
        <v> </v>
      </c>
      <c r="J45" s="109"/>
      <c r="K45" s="109"/>
      <c r="L45" s="109"/>
      <c r="M45" s="109" t="str">
        <f t="shared" si="22"/>
        <v> </v>
      </c>
      <c r="N45" s="109" t="str">
        <f t="shared" si="23"/>
        <v> </v>
      </c>
      <c r="O45" s="109" t="str">
        <f t="shared" si="24"/>
        <v> </v>
      </c>
      <c r="P45" s="109" t="str">
        <f t="shared" si="25"/>
        <v> </v>
      </c>
      <c r="Q45" s="13"/>
      <c r="R45" s="13"/>
      <c r="S45" s="13"/>
      <c r="T45" s="13"/>
      <c r="U45" s="37"/>
      <c r="V45" s="13"/>
      <c r="W45" s="13"/>
      <c r="X45" s="13"/>
      <c r="Y45" s="13"/>
    </row>
    <row r="46" spans="1:25" ht="13.5">
      <c r="A46" s="109" t="str">
        <f t="shared" si="13"/>
        <v> </v>
      </c>
      <c r="B46" s="109" t="str">
        <f t="shared" si="14"/>
        <v> </v>
      </c>
      <c r="C46" s="109" t="str">
        <f t="shared" si="15"/>
        <v> </v>
      </c>
      <c r="D46" s="109" t="str">
        <f t="shared" si="16"/>
        <v> </v>
      </c>
      <c r="E46" s="109" t="str">
        <f t="shared" si="17"/>
        <v> </v>
      </c>
      <c r="F46" s="109" t="str">
        <f t="shared" si="18"/>
        <v> </v>
      </c>
      <c r="G46" s="109" t="str">
        <f t="shared" si="19"/>
        <v> </v>
      </c>
      <c r="H46" s="109" t="str">
        <f t="shared" si="20"/>
        <v> </v>
      </c>
      <c r="I46" s="109" t="str">
        <f t="shared" si="21"/>
        <v> </v>
      </c>
      <c r="J46" s="109"/>
      <c r="K46" s="109"/>
      <c r="L46" s="109"/>
      <c r="M46" s="109" t="str">
        <f t="shared" si="22"/>
        <v> </v>
      </c>
      <c r="N46" s="109" t="str">
        <f t="shared" si="23"/>
        <v> </v>
      </c>
      <c r="O46" s="109" t="str">
        <f t="shared" si="24"/>
        <v> </v>
      </c>
      <c r="P46" s="109" t="str">
        <f t="shared" si="25"/>
        <v> </v>
      </c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3.5">
      <c r="A47" s="109" t="str">
        <f t="shared" si="13"/>
        <v> </v>
      </c>
      <c r="B47" s="109" t="str">
        <f t="shared" si="14"/>
        <v> </v>
      </c>
      <c r="C47" s="109" t="str">
        <f t="shared" si="15"/>
        <v> </v>
      </c>
      <c r="D47" s="109" t="str">
        <f t="shared" si="16"/>
        <v> </v>
      </c>
      <c r="E47" s="109" t="str">
        <f t="shared" si="17"/>
        <v> </v>
      </c>
      <c r="F47" s="109" t="str">
        <f t="shared" si="18"/>
        <v> </v>
      </c>
      <c r="G47" s="109" t="str">
        <f t="shared" si="19"/>
        <v> </v>
      </c>
      <c r="H47" s="109" t="str">
        <f t="shared" si="20"/>
        <v> </v>
      </c>
      <c r="I47" s="109" t="str">
        <f t="shared" si="21"/>
        <v> </v>
      </c>
      <c r="J47" s="109"/>
      <c r="K47" s="109"/>
      <c r="L47" s="109"/>
      <c r="M47" s="109" t="str">
        <f t="shared" si="22"/>
        <v> </v>
      </c>
      <c r="N47" s="109" t="str">
        <f t="shared" si="23"/>
        <v> </v>
      </c>
      <c r="O47" s="109" t="str">
        <f t="shared" si="24"/>
        <v> </v>
      </c>
      <c r="P47" s="109" t="str">
        <f t="shared" si="25"/>
        <v> </v>
      </c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3.5">
      <c r="A48" s="109" t="str">
        <f t="shared" si="13"/>
        <v> </v>
      </c>
      <c r="B48" s="109" t="str">
        <f t="shared" si="14"/>
        <v> </v>
      </c>
      <c r="C48" s="109" t="str">
        <f t="shared" si="15"/>
        <v> </v>
      </c>
      <c r="D48" s="109" t="str">
        <f t="shared" si="16"/>
        <v> </v>
      </c>
      <c r="E48" s="109" t="str">
        <f t="shared" si="17"/>
        <v> </v>
      </c>
      <c r="F48" s="109" t="str">
        <f t="shared" si="18"/>
        <v> </v>
      </c>
      <c r="G48" s="109" t="str">
        <f t="shared" si="19"/>
        <v> </v>
      </c>
      <c r="H48" s="109" t="str">
        <f t="shared" si="20"/>
        <v> </v>
      </c>
      <c r="I48" s="109" t="str">
        <f t="shared" si="21"/>
        <v> </v>
      </c>
      <c r="J48" s="109"/>
      <c r="K48" s="109"/>
      <c r="L48" s="109"/>
      <c r="M48" s="109" t="str">
        <f t="shared" si="22"/>
        <v> </v>
      </c>
      <c r="N48" s="109" t="str">
        <f t="shared" si="23"/>
        <v> </v>
      </c>
      <c r="O48" s="109" t="str">
        <f t="shared" si="24"/>
        <v> </v>
      </c>
      <c r="P48" s="109" t="str">
        <f t="shared" si="25"/>
        <v> </v>
      </c>
      <c r="Q48" s="13"/>
      <c r="R48" s="13"/>
      <c r="S48" s="13"/>
      <c r="T48" s="13"/>
      <c r="U48" s="37"/>
      <c r="V48" s="13"/>
      <c r="W48" s="13"/>
      <c r="X48" s="13"/>
      <c r="Y48" s="13"/>
    </row>
    <row r="49" spans="1:25" ht="13.5">
      <c r="A49" s="109" t="str">
        <f t="shared" si="13"/>
        <v> </v>
      </c>
      <c r="B49" s="109" t="str">
        <f t="shared" si="14"/>
        <v> </v>
      </c>
      <c r="C49" s="109" t="str">
        <f t="shared" si="15"/>
        <v> </v>
      </c>
      <c r="D49" s="109" t="str">
        <f t="shared" si="16"/>
        <v> </v>
      </c>
      <c r="E49" s="109" t="str">
        <f t="shared" si="17"/>
        <v> </v>
      </c>
      <c r="F49" s="109" t="str">
        <f t="shared" si="18"/>
        <v> </v>
      </c>
      <c r="G49" s="109" t="str">
        <f t="shared" si="19"/>
        <v> </v>
      </c>
      <c r="H49" s="109" t="str">
        <f t="shared" si="20"/>
        <v> </v>
      </c>
      <c r="I49" s="109" t="str">
        <f t="shared" si="21"/>
        <v> </v>
      </c>
      <c r="J49" s="109"/>
      <c r="K49" s="109"/>
      <c r="L49" s="109"/>
      <c r="M49" s="109" t="str">
        <f t="shared" si="22"/>
        <v> </v>
      </c>
      <c r="N49" s="109" t="str">
        <f t="shared" si="23"/>
        <v> </v>
      </c>
      <c r="O49" s="109" t="str">
        <f t="shared" si="24"/>
        <v> </v>
      </c>
      <c r="P49" s="109" t="str">
        <f t="shared" si="25"/>
        <v> </v>
      </c>
      <c r="Q49" s="13"/>
      <c r="R49" s="13"/>
      <c r="S49" s="13"/>
      <c r="T49" s="13"/>
      <c r="U49" s="37"/>
      <c r="V49" s="13"/>
      <c r="W49" s="13"/>
      <c r="X49" s="13"/>
      <c r="Y49" s="13"/>
    </row>
    <row r="50" spans="1:25" ht="13.5">
      <c r="A50" s="109" t="str">
        <f t="shared" si="13"/>
        <v> </v>
      </c>
      <c r="B50" s="109" t="str">
        <f t="shared" si="14"/>
        <v> </v>
      </c>
      <c r="C50" s="109" t="str">
        <f t="shared" si="15"/>
        <v> </v>
      </c>
      <c r="D50" s="109" t="str">
        <f t="shared" si="16"/>
        <v> </v>
      </c>
      <c r="E50" s="109" t="str">
        <f t="shared" si="17"/>
        <v> </v>
      </c>
      <c r="F50" s="109" t="str">
        <f t="shared" si="18"/>
        <v> </v>
      </c>
      <c r="G50" s="109" t="str">
        <f t="shared" si="19"/>
        <v> </v>
      </c>
      <c r="H50" s="109" t="str">
        <f t="shared" si="20"/>
        <v> </v>
      </c>
      <c r="I50" s="109" t="str">
        <f t="shared" si="21"/>
        <v> </v>
      </c>
      <c r="J50" s="109"/>
      <c r="K50" s="109"/>
      <c r="L50" s="109"/>
      <c r="M50" s="109" t="str">
        <f t="shared" si="22"/>
        <v> </v>
      </c>
      <c r="N50" s="109" t="str">
        <f t="shared" si="23"/>
        <v> </v>
      </c>
      <c r="O50" s="109" t="str">
        <f t="shared" si="24"/>
        <v> </v>
      </c>
      <c r="P50" s="109" t="str">
        <f t="shared" si="25"/>
        <v> </v>
      </c>
      <c r="Q50" s="13"/>
      <c r="R50" s="13"/>
      <c r="S50" s="13"/>
      <c r="T50" s="13"/>
      <c r="U50" s="37"/>
      <c r="V50" s="13"/>
      <c r="W50" s="13"/>
      <c r="X50" s="13"/>
      <c r="Y50" s="13"/>
    </row>
  </sheetData>
  <sheetProtection/>
  <mergeCells count="25">
    <mergeCell ref="I2:U3"/>
    <mergeCell ref="V2:X3"/>
    <mergeCell ref="M6:P6"/>
    <mergeCell ref="Q6:U7"/>
    <mergeCell ref="X6:X9"/>
    <mergeCell ref="A9:P9"/>
    <mergeCell ref="R8:R9"/>
    <mergeCell ref="S8:S9"/>
    <mergeCell ref="A6:E6"/>
    <mergeCell ref="U8:U9"/>
    <mergeCell ref="Q8:Q9"/>
    <mergeCell ref="P4:P5"/>
    <mergeCell ref="Q4:Q5"/>
    <mergeCell ref="I4:I5"/>
    <mergeCell ref="M4:M5"/>
    <mergeCell ref="N4:N5"/>
    <mergeCell ref="O4:O5"/>
    <mergeCell ref="F6:L6"/>
    <mergeCell ref="R4:R5"/>
    <mergeCell ref="T8:T9"/>
    <mergeCell ref="S4:S5"/>
    <mergeCell ref="W8:W9"/>
    <mergeCell ref="V6:W7"/>
    <mergeCell ref="T4:U5"/>
    <mergeCell ref="V8:V9"/>
  </mergeCells>
  <printOptions horizontalCentered="1"/>
  <pageMargins left="0.1968503937007874" right="0.5118110236220472" top="0.3937007874015748" bottom="0.3937007874015748" header="0.5118110236220472" footer="0.5118110236220472"/>
  <pageSetup horizontalDpi="300" verticalDpi="300" orientation="landscape" paperSize="9" r:id="rId3"/>
  <legacyDrawing r:id="rId2"/>
  <oleObjects>
    <oleObject progId="Draw.Document.5" shapeId="11851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V9" sqref="V9"/>
    </sheetView>
  </sheetViews>
  <sheetFormatPr defaultColWidth="12" defaultRowHeight="12.75"/>
  <cols>
    <col min="1" max="1" width="4.33203125" style="0" customWidth="1"/>
    <col min="2" max="2" width="4.5" style="0" customWidth="1"/>
    <col min="3" max="3" width="4.16015625" style="0" customWidth="1"/>
    <col min="4" max="4" width="5.33203125" style="0" customWidth="1"/>
    <col min="5" max="6" width="4.5" style="0" customWidth="1"/>
    <col min="7" max="9" width="4.83203125" style="0" customWidth="1"/>
    <col min="10" max="10" width="4.66015625" style="0" customWidth="1"/>
    <col min="11" max="11" width="4.83203125" style="0" customWidth="1"/>
    <col min="12" max="12" width="41" style="0" customWidth="1"/>
    <col min="13" max="13" width="19.66015625" style="0" customWidth="1"/>
    <col min="14" max="14" width="19.5" style="0" customWidth="1"/>
    <col min="15" max="15" width="9" style="0" customWidth="1"/>
    <col min="16" max="16" width="8.16015625" style="0" customWidth="1"/>
    <col min="17" max="17" width="5.83203125" style="0" customWidth="1"/>
    <col min="18" max="18" width="6.33203125" style="0" customWidth="1"/>
  </cols>
  <sheetData>
    <row r="1" ht="6.75" customHeight="1"/>
    <row r="2" spans="10:16" ht="18" customHeight="1">
      <c r="J2" s="218" t="s">
        <v>62</v>
      </c>
      <c r="K2" s="218"/>
      <c r="L2" s="218"/>
      <c r="M2" s="218"/>
      <c r="N2" s="218"/>
      <c r="O2" s="145"/>
      <c r="P2" s="145"/>
    </row>
    <row r="3" spans="10:16" ht="13.5" customHeight="1">
      <c r="J3" s="218"/>
      <c r="K3" s="218"/>
      <c r="L3" s="218"/>
      <c r="M3" s="218"/>
      <c r="N3" s="218"/>
      <c r="O3" s="145"/>
      <c r="P3" s="145"/>
    </row>
    <row r="4" spans="10:17" ht="18.75" customHeight="1" thickBot="1">
      <c r="J4" s="196" t="s">
        <v>61</v>
      </c>
      <c r="K4" s="196"/>
      <c r="L4" s="196"/>
      <c r="M4" s="219"/>
      <c r="N4" s="219"/>
      <c r="O4" s="145"/>
      <c r="P4" s="145"/>
      <c r="Q4" s="24"/>
    </row>
    <row r="5" spans="10:16" ht="13.5" customHeight="1" thickBot="1">
      <c r="J5" s="197"/>
      <c r="K5" s="197"/>
      <c r="L5" s="197"/>
      <c r="M5" s="219"/>
      <c r="N5" s="219"/>
      <c r="O5" s="145"/>
      <c r="P5" s="145"/>
    </row>
    <row r="6" spans="1:18" ht="18.75" customHeight="1" thickBot="1">
      <c r="A6" s="55">
        <v>810</v>
      </c>
      <c r="B6" s="56">
        <v>812</v>
      </c>
      <c r="C6" s="56">
        <v>815</v>
      </c>
      <c r="D6" s="56">
        <v>816</v>
      </c>
      <c r="E6" s="56">
        <v>820</v>
      </c>
      <c r="F6" s="57">
        <v>821</v>
      </c>
      <c r="G6" s="56">
        <v>830</v>
      </c>
      <c r="H6" s="117">
        <v>831</v>
      </c>
      <c r="I6" s="56">
        <v>832</v>
      </c>
      <c r="J6" s="220" t="s">
        <v>72</v>
      </c>
      <c r="K6" s="220"/>
      <c r="L6" s="220"/>
      <c r="M6" s="221"/>
      <c r="N6" s="222"/>
      <c r="O6" s="223" t="s">
        <v>0</v>
      </c>
      <c r="P6" s="223"/>
      <c r="Q6" s="209" t="s">
        <v>58</v>
      </c>
      <c r="R6" s="211" t="s">
        <v>73</v>
      </c>
    </row>
    <row r="7" spans="1:18" ht="13.5" customHeight="1" thickBot="1">
      <c r="A7" s="198" t="s">
        <v>74</v>
      </c>
      <c r="B7" s="213" t="s">
        <v>75</v>
      </c>
      <c r="C7" s="199" t="s">
        <v>76</v>
      </c>
      <c r="D7" s="198" t="s">
        <v>77</v>
      </c>
      <c r="E7" s="199" t="s">
        <v>78</v>
      </c>
      <c r="F7" s="215" t="s">
        <v>85</v>
      </c>
      <c r="G7" s="199" t="s">
        <v>79</v>
      </c>
      <c r="H7" s="214" t="s">
        <v>80</v>
      </c>
      <c r="I7" s="198" t="s">
        <v>86</v>
      </c>
      <c r="J7" s="220"/>
      <c r="K7" s="220"/>
      <c r="L7" s="220"/>
      <c r="M7" s="221"/>
      <c r="N7" s="222"/>
      <c r="O7" s="223"/>
      <c r="P7" s="223"/>
      <c r="Q7" s="209"/>
      <c r="R7" s="211"/>
    </row>
    <row r="8" spans="1:18" ht="12.75" customHeight="1" thickBot="1">
      <c r="A8" s="198"/>
      <c r="B8" s="213"/>
      <c r="C8" s="199"/>
      <c r="D8" s="199"/>
      <c r="E8" s="199"/>
      <c r="F8" s="216"/>
      <c r="G8" s="199"/>
      <c r="H8" s="214"/>
      <c r="I8" s="198"/>
      <c r="J8" s="200" t="s">
        <v>15</v>
      </c>
      <c r="K8" s="202" t="s">
        <v>10</v>
      </c>
      <c r="L8" s="204" t="s">
        <v>11</v>
      </c>
      <c r="M8" s="206" t="s">
        <v>60</v>
      </c>
      <c r="N8" s="207" t="s">
        <v>71</v>
      </c>
      <c r="O8" s="194" t="s">
        <v>59</v>
      </c>
      <c r="P8" s="194" t="s">
        <v>9</v>
      </c>
      <c r="Q8" s="209"/>
      <c r="R8" s="211"/>
    </row>
    <row r="9" spans="1:18" ht="113.25" customHeight="1" thickBot="1">
      <c r="A9" s="199"/>
      <c r="B9" s="213"/>
      <c r="C9" s="199"/>
      <c r="D9" s="199"/>
      <c r="E9" s="199"/>
      <c r="F9" s="217"/>
      <c r="G9" s="199"/>
      <c r="H9" s="214"/>
      <c r="I9" s="199"/>
      <c r="J9" s="201"/>
      <c r="K9" s="203"/>
      <c r="L9" s="205"/>
      <c r="M9" s="205"/>
      <c r="N9" s="208"/>
      <c r="O9" s="195"/>
      <c r="P9" s="195"/>
      <c r="Q9" s="210"/>
      <c r="R9" s="212"/>
    </row>
    <row r="10" spans="1:18" ht="13.5" customHeight="1">
      <c r="A10" s="89"/>
      <c r="B10" s="89"/>
      <c r="C10" s="89"/>
      <c r="D10" s="89"/>
      <c r="E10" s="89"/>
      <c r="F10" s="89"/>
      <c r="G10" s="89"/>
      <c r="H10" s="89"/>
      <c r="I10" s="90"/>
      <c r="J10" s="91"/>
      <c r="K10" s="92"/>
      <c r="L10" s="93"/>
      <c r="M10" s="92"/>
      <c r="N10" s="94"/>
      <c r="O10" s="95"/>
      <c r="P10" s="95"/>
      <c r="Q10" s="95"/>
      <c r="R10" s="96"/>
    </row>
    <row r="11" spans="1:18" ht="13.5" customHeight="1">
      <c r="A11" s="84"/>
      <c r="B11" s="84"/>
      <c r="C11" s="84"/>
      <c r="D11" s="84"/>
      <c r="E11" s="84"/>
      <c r="F11" s="84"/>
      <c r="G11" s="84"/>
      <c r="H11" s="84"/>
      <c r="I11" s="85"/>
      <c r="J11" s="58"/>
      <c r="K11" s="59"/>
      <c r="L11" s="60"/>
      <c r="M11" s="59"/>
      <c r="N11" s="61"/>
      <c r="O11" s="62"/>
      <c r="P11" s="62"/>
      <c r="Q11" s="63"/>
      <c r="R11" s="64"/>
    </row>
    <row r="12" spans="1:18" ht="13.5" customHeight="1">
      <c r="A12" s="84"/>
      <c r="B12" s="84"/>
      <c r="C12" s="84"/>
      <c r="D12" s="84"/>
      <c r="E12" s="84"/>
      <c r="F12" s="84"/>
      <c r="G12" s="84"/>
      <c r="H12" s="84"/>
      <c r="I12" s="85"/>
      <c r="J12" s="62"/>
      <c r="K12" s="62"/>
      <c r="L12" s="65"/>
      <c r="M12" s="66"/>
      <c r="N12" s="67"/>
      <c r="O12" s="62"/>
      <c r="P12" s="62"/>
      <c r="Q12" s="63"/>
      <c r="R12" s="64"/>
    </row>
    <row r="13" spans="1:22" ht="13.5" customHeight="1">
      <c r="A13" s="84"/>
      <c r="B13" s="84"/>
      <c r="C13" s="84"/>
      <c r="D13" s="84"/>
      <c r="E13" s="84"/>
      <c r="F13" s="84"/>
      <c r="G13" s="84"/>
      <c r="H13" s="84"/>
      <c r="I13" s="85"/>
      <c r="J13" s="62"/>
      <c r="K13" s="62"/>
      <c r="L13" s="65"/>
      <c r="M13" s="66"/>
      <c r="N13" s="67"/>
      <c r="O13" s="62"/>
      <c r="P13" s="62"/>
      <c r="Q13" s="63"/>
      <c r="R13" s="64"/>
      <c r="V13" s="32"/>
    </row>
    <row r="14" spans="1:18" ht="13.5" customHeight="1">
      <c r="A14" s="84"/>
      <c r="B14" s="84"/>
      <c r="C14" s="84"/>
      <c r="D14" s="84"/>
      <c r="E14" s="84"/>
      <c r="F14" s="84"/>
      <c r="G14" s="84"/>
      <c r="H14" s="84"/>
      <c r="I14" s="85"/>
      <c r="J14" s="62"/>
      <c r="K14" s="68"/>
      <c r="L14" s="69"/>
      <c r="M14" s="68"/>
      <c r="N14" s="70"/>
      <c r="O14" s="62"/>
      <c r="P14" s="62"/>
      <c r="Q14" s="63"/>
      <c r="R14" s="64"/>
    </row>
    <row r="15" spans="1:18" ht="13.5" customHeight="1">
      <c r="A15" s="84"/>
      <c r="B15" s="84"/>
      <c r="C15" s="84"/>
      <c r="D15" s="84"/>
      <c r="E15" s="84"/>
      <c r="F15" s="84"/>
      <c r="G15" s="84"/>
      <c r="H15" s="84"/>
      <c r="I15" s="85"/>
      <c r="J15" s="62"/>
      <c r="K15" s="68"/>
      <c r="L15" s="69"/>
      <c r="M15" s="68"/>
      <c r="N15" s="70"/>
      <c r="O15" s="62"/>
      <c r="P15" s="62"/>
      <c r="Q15" s="63"/>
      <c r="R15" s="64"/>
    </row>
    <row r="16" spans="1:21" ht="13.5" customHeight="1">
      <c r="A16" s="84"/>
      <c r="B16" s="84"/>
      <c r="C16" s="84"/>
      <c r="D16" s="84"/>
      <c r="E16" s="84"/>
      <c r="F16" s="84"/>
      <c r="G16" s="84"/>
      <c r="H16" s="84"/>
      <c r="I16" s="85"/>
      <c r="J16" s="62"/>
      <c r="K16" s="68"/>
      <c r="L16" s="69"/>
      <c r="M16" s="68"/>
      <c r="N16" s="70"/>
      <c r="O16" s="62"/>
      <c r="P16" s="62"/>
      <c r="Q16" s="63"/>
      <c r="R16" s="64"/>
      <c r="U16" s="71"/>
    </row>
    <row r="17" spans="1:18" ht="13.5" customHeight="1">
      <c r="A17" s="84"/>
      <c r="B17" s="84"/>
      <c r="C17" s="84"/>
      <c r="D17" s="84"/>
      <c r="E17" s="84"/>
      <c r="F17" s="84"/>
      <c r="G17" s="84"/>
      <c r="H17" s="84"/>
      <c r="I17" s="85"/>
      <c r="J17" s="62"/>
      <c r="K17" s="68"/>
      <c r="L17" s="69"/>
      <c r="M17" s="68"/>
      <c r="N17" s="70"/>
      <c r="O17" s="62"/>
      <c r="P17" s="62"/>
      <c r="Q17" s="63"/>
      <c r="R17" s="64"/>
    </row>
    <row r="18" spans="1:18" ht="13.5" customHeight="1">
      <c r="A18" s="84"/>
      <c r="B18" s="84"/>
      <c r="C18" s="84"/>
      <c r="D18" s="84"/>
      <c r="E18" s="84"/>
      <c r="F18" s="84"/>
      <c r="G18" s="84"/>
      <c r="H18" s="84"/>
      <c r="I18" s="85"/>
      <c r="J18" s="62"/>
      <c r="K18" s="62"/>
      <c r="L18" s="72"/>
      <c r="M18" s="62"/>
      <c r="N18" s="73"/>
      <c r="O18" s="62"/>
      <c r="P18" s="62"/>
      <c r="Q18" s="63"/>
      <c r="R18" s="64"/>
    </row>
    <row r="19" spans="1:18" ht="13.5" customHeight="1">
      <c r="A19" s="84"/>
      <c r="B19" s="84"/>
      <c r="C19" s="84"/>
      <c r="D19" s="84"/>
      <c r="E19" s="84"/>
      <c r="F19" s="84"/>
      <c r="G19" s="84"/>
      <c r="H19" s="84"/>
      <c r="I19" s="85"/>
      <c r="J19" s="74"/>
      <c r="K19" s="62"/>
      <c r="L19" s="72"/>
      <c r="M19" s="62"/>
      <c r="N19" s="73"/>
      <c r="O19" s="62"/>
      <c r="P19" s="62"/>
      <c r="Q19" s="63"/>
      <c r="R19" s="64"/>
    </row>
    <row r="20" spans="1:18" ht="13.5" customHeight="1">
      <c r="A20" s="84"/>
      <c r="B20" s="84"/>
      <c r="C20" s="84"/>
      <c r="D20" s="84"/>
      <c r="E20" s="84"/>
      <c r="F20" s="84"/>
      <c r="G20" s="84"/>
      <c r="H20" s="84"/>
      <c r="I20" s="85"/>
      <c r="J20" s="62"/>
      <c r="K20" s="62"/>
      <c r="L20" s="72"/>
      <c r="M20" s="62"/>
      <c r="N20" s="73"/>
      <c r="O20" s="62"/>
      <c r="P20" s="62"/>
      <c r="Q20" s="63"/>
      <c r="R20" s="64"/>
    </row>
    <row r="21" spans="1:18" ht="13.5" customHeight="1">
      <c r="A21" s="84"/>
      <c r="B21" s="84"/>
      <c r="C21" s="84"/>
      <c r="D21" s="84"/>
      <c r="E21" s="84"/>
      <c r="F21" s="84"/>
      <c r="G21" s="84"/>
      <c r="H21" s="84"/>
      <c r="I21" s="85"/>
      <c r="J21" s="75"/>
      <c r="K21" s="62"/>
      <c r="L21" s="72"/>
      <c r="M21" s="62"/>
      <c r="N21" s="73"/>
      <c r="O21" s="62"/>
      <c r="P21" s="62"/>
      <c r="Q21" s="63"/>
      <c r="R21" s="64"/>
    </row>
    <row r="22" spans="1:18" ht="13.5" customHeight="1">
      <c r="A22" s="84"/>
      <c r="B22" s="84"/>
      <c r="C22" s="84"/>
      <c r="D22" s="84"/>
      <c r="E22" s="84"/>
      <c r="F22" s="84"/>
      <c r="G22" s="84"/>
      <c r="H22" s="84"/>
      <c r="I22" s="85"/>
      <c r="J22" s="75"/>
      <c r="K22" s="62"/>
      <c r="L22" s="72"/>
      <c r="M22" s="62"/>
      <c r="N22" s="73"/>
      <c r="O22" s="62"/>
      <c r="P22" s="62"/>
      <c r="Q22" s="63"/>
      <c r="R22" s="64"/>
    </row>
    <row r="23" spans="1:18" ht="13.5" customHeight="1">
      <c r="A23" s="84"/>
      <c r="B23" s="84"/>
      <c r="C23" s="84"/>
      <c r="D23" s="84"/>
      <c r="E23" s="84"/>
      <c r="F23" s="84"/>
      <c r="G23" s="84"/>
      <c r="H23" s="84"/>
      <c r="I23" s="85"/>
      <c r="J23" s="76"/>
      <c r="K23" s="62"/>
      <c r="L23" s="72"/>
      <c r="M23" s="62"/>
      <c r="N23" s="73"/>
      <c r="O23" s="62"/>
      <c r="P23" s="62"/>
      <c r="Q23" s="63"/>
      <c r="R23" s="64"/>
    </row>
    <row r="24" spans="1:18" ht="13.5" customHeight="1">
      <c r="A24" s="84"/>
      <c r="B24" s="84"/>
      <c r="C24" s="84"/>
      <c r="D24" s="84"/>
      <c r="E24" s="84"/>
      <c r="F24" s="84"/>
      <c r="G24" s="84"/>
      <c r="H24" s="84"/>
      <c r="I24" s="85"/>
      <c r="J24" s="76"/>
      <c r="K24" s="62"/>
      <c r="L24" s="72"/>
      <c r="M24" s="62"/>
      <c r="N24" s="73"/>
      <c r="O24" s="62"/>
      <c r="P24" s="62"/>
      <c r="Q24" s="63"/>
      <c r="R24" s="64"/>
    </row>
    <row r="25" spans="1:18" ht="13.5" customHeight="1">
      <c r="A25" s="84"/>
      <c r="B25" s="84"/>
      <c r="C25" s="84"/>
      <c r="D25" s="84"/>
      <c r="E25" s="84"/>
      <c r="F25" s="84"/>
      <c r="G25" s="84"/>
      <c r="H25" s="84"/>
      <c r="I25" s="85"/>
      <c r="J25" s="76"/>
      <c r="K25" s="62"/>
      <c r="L25" s="77"/>
      <c r="M25" s="78"/>
      <c r="N25" s="79"/>
      <c r="O25" s="80"/>
      <c r="P25" s="80"/>
      <c r="Q25" s="63"/>
      <c r="R25" s="64"/>
    </row>
    <row r="26" spans="1:18" ht="13.5" customHeight="1">
      <c r="A26" s="84"/>
      <c r="B26" s="84"/>
      <c r="C26" s="84"/>
      <c r="D26" s="84"/>
      <c r="E26" s="84"/>
      <c r="F26" s="84"/>
      <c r="G26" s="84"/>
      <c r="H26" s="84"/>
      <c r="I26" s="85"/>
      <c r="J26" s="76"/>
      <c r="K26" s="62"/>
      <c r="L26" s="77"/>
      <c r="M26" s="78"/>
      <c r="N26" s="79"/>
      <c r="O26" s="80"/>
      <c r="P26" s="80"/>
      <c r="Q26" s="63"/>
      <c r="R26" s="64"/>
    </row>
    <row r="27" spans="1:18" ht="13.5" customHeight="1">
      <c r="A27" s="84"/>
      <c r="B27" s="84"/>
      <c r="C27" s="84"/>
      <c r="D27" s="84"/>
      <c r="E27" s="84"/>
      <c r="F27" s="84"/>
      <c r="G27" s="84"/>
      <c r="H27" s="84"/>
      <c r="I27" s="85"/>
      <c r="J27" s="76"/>
      <c r="K27" s="62"/>
      <c r="L27" s="77"/>
      <c r="M27" s="78"/>
      <c r="N27" s="79"/>
      <c r="O27" s="80"/>
      <c r="P27" s="80"/>
      <c r="Q27" s="63"/>
      <c r="R27" s="64"/>
    </row>
    <row r="28" spans="1:18" ht="13.5" customHeight="1">
      <c r="A28" s="84"/>
      <c r="B28" s="84"/>
      <c r="C28" s="84"/>
      <c r="D28" s="84"/>
      <c r="E28" s="84"/>
      <c r="F28" s="84"/>
      <c r="G28" s="84"/>
      <c r="H28" s="84"/>
      <c r="I28" s="85"/>
      <c r="J28" s="76"/>
      <c r="K28" s="62"/>
      <c r="L28" s="81"/>
      <c r="M28" s="82"/>
      <c r="N28" s="83"/>
      <c r="O28" s="80"/>
      <c r="P28" s="80"/>
      <c r="Q28" s="63"/>
      <c r="R28" s="64"/>
    </row>
    <row r="29" spans="1:18" ht="13.5" customHeight="1">
      <c r="A29" s="84"/>
      <c r="B29" s="84"/>
      <c r="C29" s="84"/>
      <c r="D29" s="84"/>
      <c r="E29" s="84"/>
      <c r="F29" s="84"/>
      <c r="G29" s="84"/>
      <c r="H29" s="84"/>
      <c r="I29" s="85"/>
      <c r="J29" s="76"/>
      <c r="K29" s="62"/>
      <c r="L29" s="81"/>
      <c r="M29" s="82"/>
      <c r="N29" s="83"/>
      <c r="O29" s="80"/>
      <c r="P29" s="80"/>
      <c r="Q29" s="63"/>
      <c r="R29" s="64"/>
    </row>
    <row r="30" spans="1:18" ht="13.5" customHeight="1">
      <c r="A30" s="85"/>
      <c r="B30" s="85"/>
      <c r="C30" s="85"/>
      <c r="D30" s="85"/>
      <c r="E30" s="85"/>
      <c r="F30" s="85"/>
      <c r="G30" s="85"/>
      <c r="H30" s="85"/>
      <c r="I30" s="85"/>
      <c r="J30" s="80"/>
      <c r="K30" s="62"/>
      <c r="L30" s="81"/>
      <c r="M30" s="82"/>
      <c r="N30" s="83"/>
      <c r="O30" s="80"/>
      <c r="P30" s="80"/>
      <c r="Q30" s="63"/>
      <c r="R30" s="64"/>
    </row>
    <row r="31" spans="1:18" ht="13.5" customHeight="1">
      <c r="A31" s="87"/>
      <c r="B31" s="87"/>
      <c r="C31" s="87"/>
      <c r="D31" s="87"/>
      <c r="E31" s="87"/>
      <c r="F31" s="87"/>
      <c r="G31" s="87"/>
      <c r="H31" s="87"/>
      <c r="I31" s="87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3.5" customHeight="1">
      <c r="A32" s="87"/>
      <c r="B32" s="87"/>
      <c r="C32" s="87"/>
      <c r="D32" s="87"/>
      <c r="E32" s="87"/>
      <c r="F32" s="87"/>
      <c r="G32" s="87"/>
      <c r="H32" s="87"/>
      <c r="I32" s="87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3.5" customHeight="1">
      <c r="A33" s="87"/>
      <c r="B33" s="87"/>
      <c r="C33" s="87"/>
      <c r="D33" s="87"/>
      <c r="E33" s="87"/>
      <c r="F33" s="87"/>
      <c r="G33" s="87"/>
      <c r="H33" s="87"/>
      <c r="I33" s="87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3.5" customHeight="1">
      <c r="A34" s="87"/>
      <c r="B34" s="87"/>
      <c r="C34" s="87"/>
      <c r="D34" s="87"/>
      <c r="E34" s="87"/>
      <c r="F34" s="87"/>
      <c r="G34" s="87"/>
      <c r="H34" s="87"/>
      <c r="I34" s="87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3.5" customHeight="1">
      <c r="A35" s="87"/>
      <c r="B35" s="87"/>
      <c r="C35" s="87"/>
      <c r="D35" s="87"/>
      <c r="E35" s="87"/>
      <c r="F35" s="87"/>
      <c r="G35" s="87"/>
      <c r="H35" s="87"/>
      <c r="I35" s="87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3.5" customHeight="1">
      <c r="A36" s="87"/>
      <c r="B36" s="87"/>
      <c r="C36" s="87"/>
      <c r="D36" s="87"/>
      <c r="E36" s="87"/>
      <c r="F36" s="87"/>
      <c r="G36" s="87"/>
      <c r="H36" s="87"/>
      <c r="I36" s="87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3.5" customHeight="1">
      <c r="A37" s="87"/>
      <c r="B37" s="87"/>
      <c r="C37" s="87"/>
      <c r="D37" s="87"/>
      <c r="E37" s="87"/>
      <c r="F37" s="87"/>
      <c r="G37" s="87"/>
      <c r="H37" s="87"/>
      <c r="I37" s="87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3.5" customHeight="1">
      <c r="A38" s="87"/>
      <c r="B38" s="87"/>
      <c r="C38" s="87"/>
      <c r="D38" s="87"/>
      <c r="E38" s="87"/>
      <c r="F38" s="87"/>
      <c r="G38" s="87"/>
      <c r="H38" s="87"/>
      <c r="I38" s="87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3.5" customHeight="1">
      <c r="A39" s="87"/>
      <c r="B39" s="87"/>
      <c r="C39" s="87"/>
      <c r="D39" s="87"/>
      <c r="E39" s="87"/>
      <c r="F39" s="87"/>
      <c r="G39" s="87"/>
      <c r="H39" s="87"/>
      <c r="I39" s="87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3.5" customHeight="1">
      <c r="A40" s="87"/>
      <c r="B40" s="87"/>
      <c r="C40" s="87"/>
      <c r="D40" s="87"/>
      <c r="E40" s="87"/>
      <c r="F40" s="87"/>
      <c r="G40" s="87"/>
      <c r="H40" s="87"/>
      <c r="I40" s="87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13.5" customHeight="1">
      <c r="A41" s="87"/>
      <c r="B41" s="87"/>
      <c r="C41" s="87"/>
      <c r="D41" s="87"/>
      <c r="E41" s="87"/>
      <c r="F41" s="87"/>
      <c r="G41" s="87"/>
      <c r="H41" s="87"/>
      <c r="I41" s="87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3.5" customHeight="1">
      <c r="A42" s="87"/>
      <c r="B42" s="87"/>
      <c r="C42" s="87"/>
      <c r="D42" s="87"/>
      <c r="E42" s="87"/>
      <c r="F42" s="87"/>
      <c r="G42" s="87"/>
      <c r="H42" s="87"/>
      <c r="I42" s="87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3.5" customHeight="1">
      <c r="A43" s="87"/>
      <c r="B43" s="87"/>
      <c r="C43" s="87"/>
      <c r="D43" s="87"/>
      <c r="E43" s="87"/>
      <c r="F43" s="87"/>
      <c r="G43" s="87"/>
      <c r="H43" s="87"/>
      <c r="I43" s="87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3.5" customHeight="1">
      <c r="A44" s="87"/>
      <c r="B44" s="87"/>
      <c r="C44" s="87"/>
      <c r="D44" s="87"/>
      <c r="E44" s="87"/>
      <c r="F44" s="87"/>
      <c r="G44" s="87"/>
      <c r="H44" s="87"/>
      <c r="I44" s="87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3.5" customHeight="1">
      <c r="A45" s="87"/>
      <c r="B45" s="87"/>
      <c r="C45" s="87"/>
      <c r="D45" s="87"/>
      <c r="E45" s="87"/>
      <c r="F45" s="87"/>
      <c r="G45" s="87"/>
      <c r="H45" s="87"/>
      <c r="I45" s="87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13.5" customHeight="1">
      <c r="A46" s="87"/>
      <c r="B46" s="87"/>
      <c r="C46" s="87"/>
      <c r="D46" s="87"/>
      <c r="E46" s="87"/>
      <c r="F46" s="87"/>
      <c r="G46" s="87"/>
      <c r="H46" s="87"/>
      <c r="I46" s="87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3.5" customHeight="1">
      <c r="A47" s="87"/>
      <c r="B47" s="87"/>
      <c r="C47" s="87"/>
      <c r="D47" s="87"/>
      <c r="E47" s="87"/>
      <c r="F47" s="87"/>
      <c r="G47" s="87"/>
      <c r="H47" s="87"/>
      <c r="I47" s="87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3.5" customHeight="1">
      <c r="A49" s="87"/>
      <c r="B49" s="87"/>
      <c r="C49" s="87"/>
      <c r="D49" s="87"/>
      <c r="E49" s="87"/>
      <c r="F49" s="87"/>
      <c r="G49" s="87"/>
      <c r="H49" s="87"/>
      <c r="I49" s="87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3.5" customHeight="1">
      <c r="A50" s="87"/>
      <c r="B50" s="87"/>
      <c r="C50" s="87"/>
      <c r="D50" s="87"/>
      <c r="E50" s="87"/>
      <c r="F50" s="87"/>
      <c r="G50" s="87"/>
      <c r="H50" s="87"/>
      <c r="I50" s="87"/>
      <c r="J50" s="86"/>
      <c r="K50" s="86"/>
      <c r="L50" s="86"/>
      <c r="M50" s="86"/>
      <c r="N50" s="86"/>
      <c r="O50" s="86"/>
      <c r="P50" s="86"/>
      <c r="Q50" s="86"/>
      <c r="R50" s="86"/>
    </row>
  </sheetData>
  <sheetProtection/>
  <mergeCells count="27">
    <mergeCell ref="J2:N3"/>
    <mergeCell ref="O2:P2"/>
    <mergeCell ref="O3:P5"/>
    <mergeCell ref="M4:N5"/>
    <mergeCell ref="J6:L7"/>
    <mergeCell ref="M6:M7"/>
    <mergeCell ref="N6:N7"/>
    <mergeCell ref="O6:P7"/>
    <mergeCell ref="Q6:Q9"/>
    <mergeCell ref="R6:R9"/>
    <mergeCell ref="A7:A9"/>
    <mergeCell ref="B7:B9"/>
    <mergeCell ref="C7:C9"/>
    <mergeCell ref="D7:D9"/>
    <mergeCell ref="E7:E9"/>
    <mergeCell ref="G7:G9"/>
    <mergeCell ref="H7:H9"/>
    <mergeCell ref="F7:F9"/>
    <mergeCell ref="O8:O9"/>
    <mergeCell ref="P8:P9"/>
    <mergeCell ref="J4:L5"/>
    <mergeCell ref="I7:I9"/>
    <mergeCell ref="J8:J9"/>
    <mergeCell ref="K8:K9"/>
    <mergeCell ref="L8:L9"/>
    <mergeCell ref="M8:M9"/>
    <mergeCell ref="N8:N9"/>
  </mergeCells>
  <printOptions/>
  <pageMargins left="0.7" right="0.7" top="0.75" bottom="0.75" header="0.3" footer="0.3"/>
  <pageSetup orientation="landscape" paperSize="9" r:id="rId3"/>
  <legacyDrawing r:id="rId2"/>
  <oleObjects>
    <oleObject progId="" shapeId="6456957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R49"/>
  <sheetViews>
    <sheetView showGridLines="0" tabSelected="1" zoomScalePageLayoutView="0" workbookViewId="0" topLeftCell="A1">
      <selection activeCell="I6" sqref="I6:M7"/>
    </sheetView>
  </sheetViews>
  <sheetFormatPr defaultColWidth="12" defaultRowHeight="12.75"/>
  <cols>
    <col min="1" max="8" width="3.83203125" style="0" customWidth="1"/>
    <col min="9" max="10" width="4.83203125" style="0" customWidth="1"/>
    <col min="11" max="11" width="44.83203125" style="33" customWidth="1"/>
    <col min="12" max="12" width="23.33203125" style="33" customWidth="1"/>
    <col min="13" max="13" width="22.66015625" style="42" customWidth="1"/>
    <col min="14" max="15" width="10.83203125" style="0" customWidth="1"/>
    <col min="16" max="16" width="5.83203125" style="0" customWidth="1"/>
    <col min="17" max="17" width="6.16015625" style="0" customWidth="1"/>
    <col min="18" max="18" width="6.83203125" style="0" customWidth="1"/>
  </cols>
  <sheetData>
    <row r="1" ht="5.25" customHeight="1" thickBot="1"/>
    <row r="2" spans="6:18" ht="18" customHeight="1">
      <c r="F2" s="184" t="s">
        <v>62</v>
      </c>
      <c r="G2" s="185"/>
      <c r="H2" s="185"/>
      <c r="I2" s="185"/>
      <c r="J2" s="185"/>
      <c r="K2" s="185"/>
      <c r="L2" s="185"/>
      <c r="M2" s="186"/>
      <c r="N2" s="156"/>
      <c r="O2" s="156"/>
      <c r="P2" s="25"/>
      <c r="Q2" s="25"/>
      <c r="R2" s="25"/>
    </row>
    <row r="3" spans="6:18" ht="12.75" customHeight="1" thickBot="1">
      <c r="F3" s="187"/>
      <c r="G3" s="188"/>
      <c r="H3" s="188"/>
      <c r="I3" s="188"/>
      <c r="J3" s="188"/>
      <c r="K3" s="188"/>
      <c r="L3" s="188"/>
      <c r="M3" s="189"/>
      <c r="N3" s="156"/>
      <c r="O3" s="156"/>
      <c r="P3" s="25"/>
      <c r="Q3" s="25"/>
      <c r="R3" s="25"/>
    </row>
    <row r="4" spans="6:18" ht="12.75" customHeight="1">
      <c r="F4" s="40"/>
      <c r="G4" s="29"/>
      <c r="H4" s="29"/>
      <c r="I4" s="29"/>
      <c r="J4" s="29"/>
      <c r="K4" s="146" t="s">
        <v>61</v>
      </c>
      <c r="L4" s="174"/>
      <c r="M4" s="174"/>
      <c r="N4" s="24"/>
      <c r="O4" s="24"/>
      <c r="P4" s="24"/>
      <c r="Q4" s="25"/>
      <c r="R4" s="25"/>
    </row>
    <row r="5" spans="11:13" ht="13.5" customHeight="1" thickBot="1">
      <c r="K5" s="147"/>
      <c r="L5" s="166"/>
      <c r="M5" s="166"/>
    </row>
    <row r="6" spans="1:17" ht="15.75" customHeight="1">
      <c r="A6" s="231" t="s">
        <v>16</v>
      </c>
      <c r="B6" s="232"/>
      <c r="C6" s="232"/>
      <c r="D6" s="233"/>
      <c r="E6" s="231" t="s">
        <v>17</v>
      </c>
      <c r="F6" s="232"/>
      <c r="G6" s="232"/>
      <c r="H6" s="232"/>
      <c r="I6" s="162" t="s">
        <v>90</v>
      </c>
      <c r="J6" s="163"/>
      <c r="K6" s="163"/>
      <c r="L6" s="163"/>
      <c r="M6" s="163"/>
      <c r="N6" s="224" t="s">
        <v>43</v>
      </c>
      <c r="O6" s="225"/>
      <c r="P6" s="130" t="s">
        <v>58</v>
      </c>
      <c r="Q6" s="127" t="s">
        <v>81</v>
      </c>
    </row>
    <row r="7" spans="1:17" ht="18" customHeight="1" thickBot="1">
      <c r="A7" s="8">
        <v>250</v>
      </c>
      <c r="B7" s="8">
        <v>251</v>
      </c>
      <c r="C7" s="8">
        <v>252</v>
      </c>
      <c r="D7" s="8">
        <v>253</v>
      </c>
      <c r="E7" s="8">
        <v>500</v>
      </c>
      <c r="F7" s="8">
        <v>501</v>
      </c>
      <c r="G7" s="8">
        <v>502</v>
      </c>
      <c r="H7" s="39">
        <v>503</v>
      </c>
      <c r="I7" s="164"/>
      <c r="J7" s="165"/>
      <c r="K7" s="165"/>
      <c r="L7" s="165"/>
      <c r="M7" s="165"/>
      <c r="N7" s="226"/>
      <c r="O7" s="227"/>
      <c r="P7" s="234"/>
      <c r="Q7" s="168"/>
    </row>
    <row r="8" spans="1:17" ht="12.75" customHeight="1">
      <c r="A8" s="167" t="s">
        <v>44</v>
      </c>
      <c r="B8" s="167" t="s">
        <v>45</v>
      </c>
      <c r="C8" s="167" t="s">
        <v>46</v>
      </c>
      <c r="D8" s="167" t="s">
        <v>47</v>
      </c>
      <c r="E8" s="167" t="s">
        <v>48</v>
      </c>
      <c r="F8" s="167" t="s">
        <v>49</v>
      </c>
      <c r="G8" s="14"/>
      <c r="H8" s="230" t="s">
        <v>50</v>
      </c>
      <c r="I8" s="177" t="s">
        <v>15</v>
      </c>
      <c r="J8" s="128" t="s">
        <v>10</v>
      </c>
      <c r="K8" s="132" t="s">
        <v>11</v>
      </c>
      <c r="L8" s="235" t="s">
        <v>60</v>
      </c>
      <c r="M8" s="228" t="s">
        <v>71</v>
      </c>
      <c r="N8" s="173" t="s">
        <v>59</v>
      </c>
      <c r="O8" s="173" t="s">
        <v>9</v>
      </c>
      <c r="P8" s="234"/>
      <c r="Q8" s="168"/>
    </row>
    <row r="9" spans="1:17" ht="12.75" customHeight="1">
      <c r="A9" s="168"/>
      <c r="B9" s="168"/>
      <c r="C9" s="168"/>
      <c r="D9" s="168"/>
      <c r="E9" s="168"/>
      <c r="F9" s="168"/>
      <c r="G9" s="15"/>
      <c r="H9" s="230"/>
      <c r="I9" s="177"/>
      <c r="J9" s="128"/>
      <c r="K9" s="132"/>
      <c r="L9" s="132"/>
      <c r="M9" s="229"/>
      <c r="N9" s="132"/>
      <c r="O9" s="132"/>
      <c r="P9" s="234"/>
      <c r="Q9" s="168"/>
    </row>
    <row r="10" spans="1:17" ht="91.5" customHeight="1" thickBot="1">
      <c r="A10" s="168"/>
      <c r="B10" s="168"/>
      <c r="C10" s="168"/>
      <c r="D10" s="168"/>
      <c r="E10" s="168"/>
      <c r="F10" s="168"/>
      <c r="G10" s="15" t="s">
        <v>51</v>
      </c>
      <c r="H10" s="167"/>
      <c r="I10" s="177"/>
      <c r="J10" s="128"/>
      <c r="K10" s="132"/>
      <c r="L10" s="132"/>
      <c r="M10" s="229"/>
      <c r="N10" s="132"/>
      <c r="O10" s="132"/>
      <c r="P10" s="234"/>
      <c r="Q10" s="168"/>
    </row>
    <row r="11" spans="1:17" ht="13.5" customHeight="1">
      <c r="A11" s="115" t="str">
        <f>IF(I11=250,"X"," ")</f>
        <v> </v>
      </c>
      <c r="B11" s="115" t="str">
        <f>IF(I11=251,"X"," ")</f>
        <v> </v>
      </c>
      <c r="C11" s="115" t="str">
        <f>IF(I11=252,"X"," ")</f>
        <v> </v>
      </c>
      <c r="D11" s="115" t="str">
        <f>IF(I11=253,"X"," ")</f>
        <v> </v>
      </c>
      <c r="E11" s="115" t="str">
        <f>IF(I11=500,"X"," ")</f>
        <v> </v>
      </c>
      <c r="F11" s="115" t="str">
        <f>IF(I11=501,"X"," ")</f>
        <v> </v>
      </c>
      <c r="G11" s="115" t="str">
        <f>IF(I11=502,"X"," ")</f>
        <v> </v>
      </c>
      <c r="H11" s="115" t="str">
        <f>IF(I11=503,"X"," ")</f>
        <v> </v>
      </c>
      <c r="I11" s="98"/>
      <c r="J11" s="99"/>
      <c r="K11" s="99"/>
      <c r="L11" s="99"/>
      <c r="M11" s="116"/>
      <c r="N11" s="99"/>
      <c r="O11" s="99"/>
      <c r="P11" s="99"/>
      <c r="Q11" s="113"/>
    </row>
    <row r="12" spans="1:17" ht="13.5">
      <c r="A12" s="88" t="str">
        <f aca="true" t="shared" si="0" ref="A12:A29">IF(I12=250,"X"," ")</f>
        <v> </v>
      </c>
      <c r="B12" s="88" t="str">
        <f aca="true" t="shared" si="1" ref="B12:B29">IF(I12=251,"X"," ")</f>
        <v> </v>
      </c>
      <c r="C12" s="88" t="str">
        <f aca="true" t="shared" si="2" ref="C12:C29">IF(I12=252,"X"," ")</f>
        <v> </v>
      </c>
      <c r="D12" s="88" t="str">
        <f aca="true" t="shared" si="3" ref="D12:D29">IF(I12=253,"X"," ")</f>
        <v> </v>
      </c>
      <c r="E12" s="88" t="str">
        <f aca="true" t="shared" si="4" ref="E12:E29">IF(I12=500,"X"," ")</f>
        <v> </v>
      </c>
      <c r="F12" s="88" t="str">
        <f aca="true" t="shared" si="5" ref="F12:F29">IF(I12=501,"X"," ")</f>
        <v> </v>
      </c>
      <c r="G12" s="88" t="str">
        <f aca="true" t="shared" si="6" ref="G12:G29">IF(I12=502,"X"," ")</f>
        <v> </v>
      </c>
      <c r="H12" s="88" t="str">
        <f aca="true" t="shared" si="7" ref="H12:H29">IF(I12=503,"X"," ")</f>
        <v> </v>
      </c>
      <c r="I12" s="4"/>
      <c r="J12" s="3"/>
      <c r="K12" s="3"/>
      <c r="L12" s="3"/>
      <c r="M12" s="43"/>
      <c r="N12" s="3"/>
      <c r="O12" s="3"/>
      <c r="P12" s="3"/>
      <c r="Q12" s="13"/>
    </row>
    <row r="13" spans="1:17" ht="13.5">
      <c r="A13" s="88" t="str">
        <f t="shared" si="0"/>
        <v> </v>
      </c>
      <c r="B13" s="88" t="str">
        <f t="shared" si="1"/>
        <v> </v>
      </c>
      <c r="C13" s="88" t="str">
        <f t="shared" si="2"/>
        <v> </v>
      </c>
      <c r="D13" s="88" t="str">
        <f t="shared" si="3"/>
        <v> </v>
      </c>
      <c r="E13" s="88" t="str">
        <f t="shared" si="4"/>
        <v> </v>
      </c>
      <c r="F13" s="88" t="str">
        <f t="shared" si="5"/>
        <v> </v>
      </c>
      <c r="G13" s="88" t="str">
        <f t="shared" si="6"/>
        <v> </v>
      </c>
      <c r="H13" s="88" t="str">
        <f t="shared" si="7"/>
        <v> </v>
      </c>
      <c r="I13" s="4"/>
      <c r="J13" s="3"/>
      <c r="K13" s="3"/>
      <c r="L13" s="3"/>
      <c r="M13" s="41"/>
      <c r="N13" s="3"/>
      <c r="O13" s="3"/>
      <c r="P13" s="3"/>
      <c r="Q13" s="13"/>
    </row>
    <row r="14" spans="1:17" ht="13.5">
      <c r="A14" s="88" t="str">
        <f t="shared" si="0"/>
        <v> </v>
      </c>
      <c r="B14" s="88" t="str">
        <f t="shared" si="1"/>
        <v> </v>
      </c>
      <c r="C14" s="88" t="str">
        <f t="shared" si="2"/>
        <v> </v>
      </c>
      <c r="D14" s="88" t="str">
        <f t="shared" si="3"/>
        <v> </v>
      </c>
      <c r="E14" s="88" t="str">
        <f t="shared" si="4"/>
        <v> </v>
      </c>
      <c r="F14" s="88" t="str">
        <f t="shared" si="5"/>
        <v> </v>
      </c>
      <c r="G14" s="88" t="str">
        <f t="shared" si="6"/>
        <v> </v>
      </c>
      <c r="H14" s="88" t="str">
        <f t="shared" si="7"/>
        <v> </v>
      </c>
      <c r="I14" s="4"/>
      <c r="J14" s="3"/>
      <c r="K14" s="3"/>
      <c r="L14" s="3"/>
      <c r="M14" s="41"/>
      <c r="N14" s="3"/>
      <c r="O14" s="3"/>
      <c r="P14" s="3"/>
      <c r="Q14" s="13"/>
    </row>
    <row r="15" spans="1:17" ht="13.5">
      <c r="A15" s="88" t="str">
        <f t="shared" si="0"/>
        <v> </v>
      </c>
      <c r="B15" s="88" t="str">
        <f t="shared" si="1"/>
        <v> </v>
      </c>
      <c r="C15" s="88" t="str">
        <f t="shared" si="2"/>
        <v> </v>
      </c>
      <c r="D15" s="88" t="str">
        <f t="shared" si="3"/>
        <v> </v>
      </c>
      <c r="E15" s="88" t="str">
        <f t="shared" si="4"/>
        <v> </v>
      </c>
      <c r="F15" s="88" t="str">
        <f t="shared" si="5"/>
        <v> </v>
      </c>
      <c r="G15" s="88" t="str">
        <f t="shared" si="6"/>
        <v> </v>
      </c>
      <c r="H15" s="88" t="str">
        <f t="shared" si="7"/>
        <v> </v>
      </c>
      <c r="I15" s="4"/>
      <c r="J15" s="3"/>
      <c r="K15" s="3"/>
      <c r="L15" s="3"/>
      <c r="M15" s="43"/>
      <c r="N15" s="3"/>
      <c r="O15" s="3"/>
      <c r="P15" s="3"/>
      <c r="Q15" s="13"/>
    </row>
    <row r="16" spans="1:17" ht="13.5">
      <c r="A16" s="88" t="str">
        <f t="shared" si="0"/>
        <v> </v>
      </c>
      <c r="B16" s="88" t="str">
        <f t="shared" si="1"/>
        <v> </v>
      </c>
      <c r="C16" s="88" t="str">
        <f t="shared" si="2"/>
        <v> </v>
      </c>
      <c r="D16" s="88" t="str">
        <f t="shared" si="3"/>
        <v> </v>
      </c>
      <c r="E16" s="88" t="str">
        <f t="shared" si="4"/>
        <v> </v>
      </c>
      <c r="F16" s="88" t="str">
        <f t="shared" si="5"/>
        <v> </v>
      </c>
      <c r="G16" s="88" t="str">
        <f t="shared" si="6"/>
        <v> </v>
      </c>
      <c r="H16" s="88" t="str">
        <f t="shared" si="7"/>
        <v> </v>
      </c>
      <c r="I16" s="4"/>
      <c r="J16" s="3"/>
      <c r="K16" s="3"/>
      <c r="L16" s="3"/>
      <c r="M16" s="41"/>
      <c r="N16" s="3"/>
      <c r="O16" s="3"/>
      <c r="P16" s="3"/>
      <c r="Q16" s="13"/>
    </row>
    <row r="17" spans="1:17" ht="13.5">
      <c r="A17" s="88" t="str">
        <f t="shared" si="0"/>
        <v> </v>
      </c>
      <c r="B17" s="88" t="str">
        <f t="shared" si="1"/>
        <v> </v>
      </c>
      <c r="C17" s="88" t="str">
        <f t="shared" si="2"/>
        <v> </v>
      </c>
      <c r="D17" s="88" t="str">
        <f t="shared" si="3"/>
        <v> </v>
      </c>
      <c r="E17" s="88" t="str">
        <f t="shared" si="4"/>
        <v> </v>
      </c>
      <c r="F17" s="88" t="str">
        <f t="shared" si="5"/>
        <v> </v>
      </c>
      <c r="G17" s="88" t="str">
        <f t="shared" si="6"/>
        <v> </v>
      </c>
      <c r="H17" s="88" t="str">
        <f t="shared" si="7"/>
        <v> </v>
      </c>
      <c r="I17" s="4"/>
      <c r="J17" s="3"/>
      <c r="K17" s="3"/>
      <c r="L17" s="3"/>
      <c r="M17" s="41"/>
      <c r="N17" s="3"/>
      <c r="O17" s="3"/>
      <c r="P17" s="3"/>
      <c r="Q17" s="13"/>
    </row>
    <row r="18" spans="1:17" ht="13.5">
      <c r="A18" s="88" t="str">
        <f t="shared" si="0"/>
        <v> </v>
      </c>
      <c r="B18" s="88" t="str">
        <f t="shared" si="1"/>
        <v> </v>
      </c>
      <c r="C18" s="88" t="str">
        <f t="shared" si="2"/>
        <v> </v>
      </c>
      <c r="D18" s="88" t="str">
        <f t="shared" si="3"/>
        <v> </v>
      </c>
      <c r="E18" s="88" t="str">
        <f t="shared" si="4"/>
        <v> </v>
      </c>
      <c r="F18" s="88" t="str">
        <f t="shared" si="5"/>
        <v> </v>
      </c>
      <c r="G18" s="88" t="str">
        <f t="shared" si="6"/>
        <v> </v>
      </c>
      <c r="H18" s="88" t="str">
        <f t="shared" si="7"/>
        <v> </v>
      </c>
      <c r="I18" s="4"/>
      <c r="J18" s="3"/>
      <c r="K18" s="3"/>
      <c r="L18" s="3"/>
      <c r="M18" s="41"/>
      <c r="N18" s="3"/>
      <c r="O18" s="3"/>
      <c r="P18" s="3"/>
      <c r="Q18" s="13"/>
    </row>
    <row r="19" spans="1:17" ht="13.5">
      <c r="A19" s="88" t="str">
        <f t="shared" si="0"/>
        <v> </v>
      </c>
      <c r="B19" s="88" t="str">
        <f t="shared" si="1"/>
        <v> </v>
      </c>
      <c r="C19" s="88" t="str">
        <f t="shared" si="2"/>
        <v> </v>
      </c>
      <c r="D19" s="88" t="str">
        <f t="shared" si="3"/>
        <v> </v>
      </c>
      <c r="E19" s="88" t="str">
        <f t="shared" si="4"/>
        <v> </v>
      </c>
      <c r="F19" s="88" t="str">
        <f t="shared" si="5"/>
        <v> </v>
      </c>
      <c r="G19" s="88" t="str">
        <f t="shared" si="6"/>
        <v> </v>
      </c>
      <c r="H19" s="88" t="str">
        <f t="shared" si="7"/>
        <v> </v>
      </c>
      <c r="I19" s="4"/>
      <c r="J19" s="3"/>
      <c r="K19" s="3"/>
      <c r="L19" s="3"/>
      <c r="M19" s="41"/>
      <c r="N19" s="3"/>
      <c r="O19" s="3"/>
      <c r="P19" s="3"/>
      <c r="Q19" s="13"/>
    </row>
    <row r="20" spans="1:17" ht="13.5">
      <c r="A20" s="88" t="str">
        <f t="shared" si="0"/>
        <v> </v>
      </c>
      <c r="B20" s="88" t="str">
        <f t="shared" si="1"/>
        <v> </v>
      </c>
      <c r="C20" s="88" t="str">
        <f t="shared" si="2"/>
        <v> </v>
      </c>
      <c r="D20" s="88" t="str">
        <f t="shared" si="3"/>
        <v> </v>
      </c>
      <c r="E20" s="88" t="str">
        <f t="shared" si="4"/>
        <v> </v>
      </c>
      <c r="F20" s="88" t="str">
        <f t="shared" si="5"/>
        <v> </v>
      </c>
      <c r="G20" s="88" t="str">
        <f t="shared" si="6"/>
        <v> </v>
      </c>
      <c r="H20" s="88" t="str">
        <f t="shared" si="7"/>
        <v> </v>
      </c>
      <c r="I20" s="4"/>
      <c r="J20" s="3"/>
      <c r="K20" s="3"/>
      <c r="L20" s="3"/>
      <c r="M20" s="41"/>
      <c r="N20" s="3"/>
      <c r="O20" s="3"/>
      <c r="P20" s="3"/>
      <c r="Q20" s="13"/>
    </row>
    <row r="21" spans="1:17" ht="13.5">
      <c r="A21" s="88" t="str">
        <f t="shared" si="0"/>
        <v> </v>
      </c>
      <c r="B21" s="88" t="str">
        <f t="shared" si="1"/>
        <v> </v>
      </c>
      <c r="C21" s="88" t="str">
        <f t="shared" si="2"/>
        <v> </v>
      </c>
      <c r="D21" s="88" t="str">
        <f t="shared" si="3"/>
        <v> </v>
      </c>
      <c r="E21" s="88" t="str">
        <f t="shared" si="4"/>
        <v> </v>
      </c>
      <c r="F21" s="88" t="str">
        <f t="shared" si="5"/>
        <v> </v>
      </c>
      <c r="G21" s="88" t="str">
        <f t="shared" si="6"/>
        <v> </v>
      </c>
      <c r="H21" s="88" t="str">
        <f t="shared" si="7"/>
        <v> </v>
      </c>
      <c r="I21" s="4"/>
      <c r="J21" s="3"/>
      <c r="K21" s="3"/>
      <c r="L21" s="3"/>
      <c r="M21" s="41"/>
      <c r="N21" s="3"/>
      <c r="O21" s="3"/>
      <c r="P21" s="3"/>
      <c r="Q21" s="13"/>
    </row>
    <row r="22" spans="1:17" ht="13.5">
      <c r="A22" s="88" t="str">
        <f t="shared" si="0"/>
        <v> </v>
      </c>
      <c r="B22" s="88" t="str">
        <f t="shared" si="1"/>
        <v> </v>
      </c>
      <c r="C22" s="88" t="str">
        <f t="shared" si="2"/>
        <v> </v>
      </c>
      <c r="D22" s="88" t="str">
        <f t="shared" si="3"/>
        <v> </v>
      </c>
      <c r="E22" s="88" t="str">
        <f t="shared" si="4"/>
        <v> </v>
      </c>
      <c r="F22" s="88" t="str">
        <f t="shared" si="5"/>
        <v> </v>
      </c>
      <c r="G22" s="88" t="str">
        <f t="shared" si="6"/>
        <v> </v>
      </c>
      <c r="H22" s="88" t="str">
        <f t="shared" si="7"/>
        <v> </v>
      </c>
      <c r="I22" s="4"/>
      <c r="J22" s="3"/>
      <c r="K22" s="3"/>
      <c r="L22" s="3"/>
      <c r="M22" s="41"/>
      <c r="N22" s="3"/>
      <c r="O22" s="3"/>
      <c r="P22" s="3"/>
      <c r="Q22" s="13"/>
    </row>
    <row r="23" spans="1:17" ht="13.5">
      <c r="A23" s="88" t="str">
        <f t="shared" si="0"/>
        <v> </v>
      </c>
      <c r="B23" s="88" t="str">
        <f t="shared" si="1"/>
        <v> </v>
      </c>
      <c r="C23" s="88" t="str">
        <f t="shared" si="2"/>
        <v> </v>
      </c>
      <c r="D23" s="88" t="str">
        <f t="shared" si="3"/>
        <v> </v>
      </c>
      <c r="E23" s="88" t="str">
        <f t="shared" si="4"/>
        <v> </v>
      </c>
      <c r="F23" s="88" t="str">
        <f t="shared" si="5"/>
        <v> </v>
      </c>
      <c r="G23" s="88" t="str">
        <f t="shared" si="6"/>
        <v> </v>
      </c>
      <c r="H23" s="88" t="str">
        <f t="shared" si="7"/>
        <v> </v>
      </c>
      <c r="I23" s="4"/>
      <c r="J23" s="3"/>
      <c r="K23" s="3"/>
      <c r="L23" s="3"/>
      <c r="M23" s="43"/>
      <c r="N23" s="3"/>
      <c r="O23" s="3"/>
      <c r="P23" s="3"/>
      <c r="Q23" s="13"/>
    </row>
    <row r="24" spans="1:17" ht="13.5">
      <c r="A24" s="88" t="str">
        <f t="shared" si="0"/>
        <v> </v>
      </c>
      <c r="B24" s="88" t="str">
        <f t="shared" si="1"/>
        <v> </v>
      </c>
      <c r="C24" s="88" t="str">
        <f t="shared" si="2"/>
        <v> </v>
      </c>
      <c r="D24" s="88" t="str">
        <f t="shared" si="3"/>
        <v> </v>
      </c>
      <c r="E24" s="88" t="str">
        <f t="shared" si="4"/>
        <v> </v>
      </c>
      <c r="F24" s="88" t="str">
        <f t="shared" si="5"/>
        <v> </v>
      </c>
      <c r="G24" s="88" t="str">
        <f t="shared" si="6"/>
        <v> </v>
      </c>
      <c r="H24" s="88" t="str">
        <f t="shared" si="7"/>
        <v> </v>
      </c>
      <c r="I24" s="4"/>
      <c r="J24" s="3"/>
      <c r="K24" s="3"/>
      <c r="L24" s="3"/>
      <c r="M24" s="43"/>
      <c r="N24" s="3"/>
      <c r="O24" s="3"/>
      <c r="P24" s="3"/>
      <c r="Q24" s="13"/>
    </row>
    <row r="25" spans="1:17" ht="13.5">
      <c r="A25" s="88" t="str">
        <f t="shared" si="0"/>
        <v> </v>
      </c>
      <c r="B25" s="88" t="str">
        <f t="shared" si="1"/>
        <v> </v>
      </c>
      <c r="C25" s="88" t="str">
        <f t="shared" si="2"/>
        <v> </v>
      </c>
      <c r="D25" s="88" t="str">
        <f t="shared" si="3"/>
        <v> </v>
      </c>
      <c r="E25" s="88" t="str">
        <f t="shared" si="4"/>
        <v> </v>
      </c>
      <c r="F25" s="88" t="str">
        <f t="shared" si="5"/>
        <v> </v>
      </c>
      <c r="G25" s="88" t="str">
        <f t="shared" si="6"/>
        <v> </v>
      </c>
      <c r="H25" s="88" t="str">
        <f t="shared" si="7"/>
        <v> </v>
      </c>
      <c r="I25" s="4"/>
      <c r="J25" s="3"/>
      <c r="K25" s="3"/>
      <c r="L25" s="3"/>
      <c r="M25" s="43"/>
      <c r="N25" s="3"/>
      <c r="O25" s="3"/>
      <c r="P25" s="3"/>
      <c r="Q25" s="13"/>
    </row>
    <row r="26" spans="1:17" ht="13.5">
      <c r="A26" s="88" t="str">
        <f t="shared" si="0"/>
        <v> </v>
      </c>
      <c r="B26" s="88" t="str">
        <f t="shared" si="1"/>
        <v> </v>
      </c>
      <c r="C26" s="88" t="str">
        <f t="shared" si="2"/>
        <v> </v>
      </c>
      <c r="D26" s="88" t="str">
        <f t="shared" si="3"/>
        <v> </v>
      </c>
      <c r="E26" s="88" t="str">
        <f t="shared" si="4"/>
        <v> </v>
      </c>
      <c r="F26" s="88" t="str">
        <f t="shared" si="5"/>
        <v> </v>
      </c>
      <c r="G26" s="88" t="str">
        <f t="shared" si="6"/>
        <v> </v>
      </c>
      <c r="H26" s="88" t="str">
        <f t="shared" si="7"/>
        <v> </v>
      </c>
      <c r="I26" s="4"/>
      <c r="J26" s="3"/>
      <c r="K26" s="3"/>
      <c r="L26" s="3"/>
      <c r="M26" s="41"/>
      <c r="N26" s="3"/>
      <c r="O26" s="3"/>
      <c r="P26" s="3"/>
      <c r="Q26" s="13"/>
    </row>
    <row r="27" spans="1:17" ht="13.5">
      <c r="A27" s="88" t="str">
        <f t="shared" si="0"/>
        <v> </v>
      </c>
      <c r="B27" s="88" t="str">
        <f t="shared" si="1"/>
        <v> </v>
      </c>
      <c r="C27" s="88" t="str">
        <f t="shared" si="2"/>
        <v> </v>
      </c>
      <c r="D27" s="88" t="str">
        <f t="shared" si="3"/>
        <v> </v>
      </c>
      <c r="E27" s="88" t="str">
        <f t="shared" si="4"/>
        <v> </v>
      </c>
      <c r="F27" s="88" t="str">
        <f t="shared" si="5"/>
        <v> </v>
      </c>
      <c r="G27" s="88" t="str">
        <f t="shared" si="6"/>
        <v> </v>
      </c>
      <c r="H27" s="88" t="str">
        <f t="shared" si="7"/>
        <v> </v>
      </c>
      <c r="I27" s="4"/>
      <c r="J27" s="3"/>
      <c r="K27" s="3"/>
      <c r="L27" s="3"/>
      <c r="M27" s="41"/>
      <c r="N27" s="3"/>
      <c r="O27" s="3"/>
      <c r="P27" s="3"/>
      <c r="Q27" s="13"/>
    </row>
    <row r="28" spans="1:17" ht="13.5">
      <c r="A28" s="88" t="str">
        <f t="shared" si="0"/>
        <v> </v>
      </c>
      <c r="B28" s="88" t="str">
        <f t="shared" si="1"/>
        <v> </v>
      </c>
      <c r="C28" s="88" t="str">
        <f t="shared" si="2"/>
        <v> </v>
      </c>
      <c r="D28" s="88" t="str">
        <f t="shared" si="3"/>
        <v> </v>
      </c>
      <c r="E28" s="88" t="str">
        <f t="shared" si="4"/>
        <v> </v>
      </c>
      <c r="F28" s="88" t="str">
        <f t="shared" si="5"/>
        <v> </v>
      </c>
      <c r="G28" s="88" t="str">
        <f t="shared" si="6"/>
        <v> </v>
      </c>
      <c r="H28" s="88" t="str">
        <f t="shared" si="7"/>
        <v> </v>
      </c>
      <c r="I28" s="4"/>
      <c r="J28" s="3"/>
      <c r="K28" s="3"/>
      <c r="L28" s="3"/>
      <c r="M28" s="41"/>
      <c r="N28" s="3"/>
      <c r="O28" s="3"/>
      <c r="P28" s="3"/>
      <c r="Q28" s="13"/>
    </row>
    <row r="29" spans="1:17" ht="13.5">
      <c r="A29" s="88" t="str">
        <f t="shared" si="0"/>
        <v> </v>
      </c>
      <c r="B29" s="88" t="str">
        <f t="shared" si="1"/>
        <v> </v>
      </c>
      <c r="C29" s="88" t="str">
        <f t="shared" si="2"/>
        <v> </v>
      </c>
      <c r="D29" s="88" t="str">
        <f t="shared" si="3"/>
        <v> </v>
      </c>
      <c r="E29" s="88" t="str">
        <f t="shared" si="4"/>
        <v> </v>
      </c>
      <c r="F29" s="88" t="str">
        <f t="shared" si="5"/>
        <v> </v>
      </c>
      <c r="G29" s="88" t="str">
        <f t="shared" si="6"/>
        <v> </v>
      </c>
      <c r="H29" s="88" t="str">
        <f t="shared" si="7"/>
        <v> </v>
      </c>
      <c r="I29" s="4"/>
      <c r="J29" s="3"/>
      <c r="K29" s="3"/>
      <c r="L29" s="3"/>
      <c r="M29" s="41"/>
      <c r="N29" s="3"/>
      <c r="O29" s="3"/>
      <c r="P29" s="3"/>
      <c r="Q29" s="13"/>
    </row>
    <row r="30" spans="1:17" ht="13.5">
      <c r="A30" s="88" t="str">
        <f>IF(I30=250,"X"," ")</f>
        <v> </v>
      </c>
      <c r="B30" s="88" t="str">
        <f>IF(I30=251,"X"," ")</f>
        <v> </v>
      </c>
      <c r="C30" s="88" t="str">
        <f>IF(I30=252,"X"," ")</f>
        <v> </v>
      </c>
      <c r="D30" s="88" t="str">
        <f>IF(I30=253,"X"," ")</f>
        <v> </v>
      </c>
      <c r="E30" s="88" t="str">
        <f>IF(I30=500,"X"," ")</f>
        <v> </v>
      </c>
      <c r="F30" s="88" t="str">
        <f>IF(I30=501,"X"," ")</f>
        <v> </v>
      </c>
      <c r="G30" s="88" t="str">
        <f>IF(I30=502,"X"," ")</f>
        <v> </v>
      </c>
      <c r="H30" s="88" t="str">
        <f>IF(I30=503,"X"," ")</f>
        <v> </v>
      </c>
      <c r="I30" s="13"/>
      <c r="J30" s="13"/>
      <c r="K30" s="44"/>
      <c r="L30" s="44"/>
      <c r="M30" s="45"/>
      <c r="N30" s="13"/>
      <c r="O30" s="13"/>
      <c r="P30" s="3"/>
      <c r="Q30" s="13"/>
    </row>
    <row r="31" spans="1:17" ht="13.5">
      <c r="A31" s="88" t="str">
        <f>IF(I31=250,"X"," ")</f>
        <v> </v>
      </c>
      <c r="B31" s="88" t="str">
        <f>IF(I31=251,"X"," ")</f>
        <v> </v>
      </c>
      <c r="C31" s="88" t="str">
        <f>IF(I31=252,"X"," ")</f>
        <v> </v>
      </c>
      <c r="D31" s="88" t="str">
        <f>IF(I31=253,"X"," ")</f>
        <v> </v>
      </c>
      <c r="E31" s="88" t="str">
        <f>IF(I31=500,"X"," ")</f>
        <v> </v>
      </c>
      <c r="F31" s="88" t="str">
        <f>IF(I31=501,"X"," ")</f>
        <v> </v>
      </c>
      <c r="G31" s="88" t="str">
        <f>IF(I31=502,"X"," ")</f>
        <v> </v>
      </c>
      <c r="H31" s="88" t="str">
        <f>IF(I31=503,"X"," ")</f>
        <v> </v>
      </c>
      <c r="I31" s="13"/>
      <c r="J31" s="13"/>
      <c r="K31" s="44"/>
      <c r="L31" s="44"/>
      <c r="M31" s="45"/>
      <c r="N31" s="13"/>
      <c r="O31" s="13"/>
      <c r="P31" s="13"/>
      <c r="Q31" s="13"/>
    </row>
    <row r="32" spans="1:17" ht="13.5">
      <c r="A32" s="88" t="str">
        <f>IF(I32=250,"X"," ")</f>
        <v> </v>
      </c>
      <c r="B32" s="88" t="str">
        <f>IF(I32=251,"X"," ")</f>
        <v> </v>
      </c>
      <c r="C32" s="88" t="str">
        <f>IF(I32=252,"X"," ")</f>
        <v> </v>
      </c>
      <c r="D32" s="88" t="str">
        <f>IF(I32=253,"X"," ")</f>
        <v> </v>
      </c>
      <c r="E32" s="88" t="str">
        <f>IF(I32=500,"X"," ")</f>
        <v> </v>
      </c>
      <c r="F32" s="88" t="str">
        <f>IF(I32=501,"X"," ")</f>
        <v> </v>
      </c>
      <c r="G32" s="88" t="str">
        <f>IF(I32=502,"X"," ")</f>
        <v> </v>
      </c>
      <c r="H32" s="88" t="str">
        <f>IF(I32=503,"X"," ")</f>
        <v> </v>
      </c>
      <c r="I32" s="13"/>
      <c r="J32" s="13"/>
      <c r="K32" s="44"/>
      <c r="L32" s="44"/>
      <c r="M32" s="45"/>
      <c r="N32" s="13"/>
      <c r="O32" s="13"/>
      <c r="P32" s="13"/>
      <c r="Q32" s="13"/>
    </row>
    <row r="33" spans="1:17" ht="13.5">
      <c r="A33" s="88" t="str">
        <f>IF(I33=250,"X"," ")</f>
        <v> </v>
      </c>
      <c r="B33" s="88" t="str">
        <f>IF(I33=251,"X"," ")</f>
        <v> </v>
      </c>
      <c r="C33" s="88" t="str">
        <f>IF(I33=252,"X"," ")</f>
        <v> </v>
      </c>
      <c r="D33" s="88" t="str">
        <f>IF(I33=253,"X"," ")</f>
        <v> </v>
      </c>
      <c r="E33" s="88" t="str">
        <f>IF(I33=500,"X"," ")</f>
        <v> </v>
      </c>
      <c r="F33" s="88" t="str">
        <f>IF(I33=501,"X"," ")</f>
        <v> </v>
      </c>
      <c r="G33" s="88" t="str">
        <f>IF(I33=502,"X"," ")</f>
        <v> </v>
      </c>
      <c r="H33" s="88" t="str">
        <f>IF(I33=503,"X"," ")</f>
        <v> </v>
      </c>
      <c r="I33" s="13"/>
      <c r="J33" s="13"/>
      <c r="K33" s="44"/>
      <c r="L33" s="44"/>
      <c r="M33" s="45"/>
      <c r="N33" s="13"/>
      <c r="O33" s="13"/>
      <c r="P33" s="13"/>
      <c r="Q33" s="13"/>
    </row>
    <row r="34" spans="1:17" ht="13.5">
      <c r="A34" s="88" t="str">
        <f aca="true" t="shared" si="8" ref="A34:A49">IF(I34=250,"X"," ")</f>
        <v> </v>
      </c>
      <c r="B34" s="88" t="str">
        <f aca="true" t="shared" si="9" ref="B34:B49">IF(I34=251,"X"," ")</f>
        <v> </v>
      </c>
      <c r="C34" s="88" t="str">
        <f aca="true" t="shared" si="10" ref="C34:C49">IF(I34=252,"X"," ")</f>
        <v> </v>
      </c>
      <c r="D34" s="88" t="str">
        <f aca="true" t="shared" si="11" ref="D34:D49">IF(I34=253,"X"," ")</f>
        <v> </v>
      </c>
      <c r="E34" s="88" t="str">
        <f aca="true" t="shared" si="12" ref="E34:E49">IF(I34=500,"X"," ")</f>
        <v> </v>
      </c>
      <c r="F34" s="88" t="str">
        <f aca="true" t="shared" si="13" ref="F34:F49">IF(I34=501,"X"," ")</f>
        <v> </v>
      </c>
      <c r="G34" s="88" t="str">
        <f aca="true" t="shared" si="14" ref="G34:G49">IF(I34=502,"X"," ")</f>
        <v> </v>
      </c>
      <c r="H34" s="88" t="str">
        <f aca="true" t="shared" si="15" ref="H34:H49">IF(I34=503,"X"," ")</f>
        <v> </v>
      </c>
      <c r="I34" s="13"/>
      <c r="J34" s="13"/>
      <c r="K34" s="44"/>
      <c r="L34" s="44"/>
      <c r="M34" s="45"/>
      <c r="N34" s="13"/>
      <c r="O34" s="13"/>
      <c r="P34" s="13"/>
      <c r="Q34" s="13"/>
    </row>
    <row r="35" spans="1:17" ht="13.5">
      <c r="A35" s="88" t="str">
        <f t="shared" si="8"/>
        <v> </v>
      </c>
      <c r="B35" s="88" t="str">
        <f t="shared" si="9"/>
        <v> </v>
      </c>
      <c r="C35" s="88" t="str">
        <f t="shared" si="10"/>
        <v> </v>
      </c>
      <c r="D35" s="88" t="str">
        <f t="shared" si="11"/>
        <v> </v>
      </c>
      <c r="E35" s="88" t="str">
        <f t="shared" si="12"/>
        <v> </v>
      </c>
      <c r="F35" s="88" t="str">
        <f t="shared" si="13"/>
        <v> </v>
      </c>
      <c r="G35" s="88" t="str">
        <f t="shared" si="14"/>
        <v> </v>
      </c>
      <c r="H35" s="88" t="str">
        <f t="shared" si="15"/>
        <v> </v>
      </c>
      <c r="I35" s="13"/>
      <c r="J35" s="13"/>
      <c r="K35" s="44"/>
      <c r="L35" s="44"/>
      <c r="M35" s="45"/>
      <c r="N35" s="13"/>
      <c r="O35" s="13"/>
      <c r="P35" s="13"/>
      <c r="Q35" s="13"/>
    </row>
    <row r="36" spans="1:17" ht="13.5">
      <c r="A36" s="88" t="str">
        <f t="shared" si="8"/>
        <v> </v>
      </c>
      <c r="B36" s="88" t="str">
        <f t="shared" si="9"/>
        <v> </v>
      </c>
      <c r="C36" s="88" t="str">
        <f t="shared" si="10"/>
        <v> </v>
      </c>
      <c r="D36" s="88" t="str">
        <f t="shared" si="11"/>
        <v> </v>
      </c>
      <c r="E36" s="88" t="str">
        <f t="shared" si="12"/>
        <v> </v>
      </c>
      <c r="F36" s="88" t="str">
        <f t="shared" si="13"/>
        <v> </v>
      </c>
      <c r="G36" s="88" t="str">
        <f t="shared" si="14"/>
        <v> </v>
      </c>
      <c r="H36" s="88" t="str">
        <f t="shared" si="15"/>
        <v> </v>
      </c>
      <c r="I36" s="13"/>
      <c r="J36" s="13"/>
      <c r="K36" s="44"/>
      <c r="L36" s="44"/>
      <c r="M36" s="45"/>
      <c r="N36" s="13"/>
      <c r="O36" s="13"/>
      <c r="P36" s="13"/>
      <c r="Q36" s="13"/>
    </row>
    <row r="37" spans="1:17" ht="13.5">
      <c r="A37" s="88" t="str">
        <f t="shared" si="8"/>
        <v> </v>
      </c>
      <c r="B37" s="88" t="str">
        <f t="shared" si="9"/>
        <v> </v>
      </c>
      <c r="C37" s="88" t="str">
        <f t="shared" si="10"/>
        <v> </v>
      </c>
      <c r="D37" s="88" t="str">
        <f t="shared" si="11"/>
        <v> </v>
      </c>
      <c r="E37" s="88" t="str">
        <f t="shared" si="12"/>
        <v> </v>
      </c>
      <c r="F37" s="88" t="str">
        <f t="shared" si="13"/>
        <v> </v>
      </c>
      <c r="G37" s="88" t="str">
        <f t="shared" si="14"/>
        <v> </v>
      </c>
      <c r="H37" s="88" t="str">
        <f t="shared" si="15"/>
        <v> </v>
      </c>
      <c r="I37" s="13"/>
      <c r="J37" s="13"/>
      <c r="K37" s="44"/>
      <c r="L37" s="44"/>
      <c r="M37" s="45"/>
      <c r="N37" s="13"/>
      <c r="O37" s="13"/>
      <c r="P37" s="13"/>
      <c r="Q37" s="13"/>
    </row>
    <row r="38" spans="1:17" ht="13.5">
      <c r="A38" s="88" t="str">
        <f t="shared" si="8"/>
        <v> </v>
      </c>
      <c r="B38" s="88" t="str">
        <f t="shared" si="9"/>
        <v> </v>
      </c>
      <c r="C38" s="88" t="str">
        <f t="shared" si="10"/>
        <v> </v>
      </c>
      <c r="D38" s="88" t="str">
        <f t="shared" si="11"/>
        <v> </v>
      </c>
      <c r="E38" s="88" t="str">
        <f t="shared" si="12"/>
        <v> </v>
      </c>
      <c r="F38" s="88" t="str">
        <f t="shared" si="13"/>
        <v> </v>
      </c>
      <c r="G38" s="88" t="str">
        <f t="shared" si="14"/>
        <v> </v>
      </c>
      <c r="H38" s="88" t="str">
        <f t="shared" si="15"/>
        <v> </v>
      </c>
      <c r="I38" s="13"/>
      <c r="J38" s="13"/>
      <c r="K38" s="44"/>
      <c r="L38" s="44"/>
      <c r="M38" s="45"/>
      <c r="N38" s="13"/>
      <c r="O38" s="13"/>
      <c r="P38" s="13"/>
      <c r="Q38" s="13"/>
    </row>
    <row r="39" spans="1:17" ht="13.5">
      <c r="A39" s="88" t="str">
        <f t="shared" si="8"/>
        <v> </v>
      </c>
      <c r="B39" s="88" t="str">
        <f t="shared" si="9"/>
        <v> </v>
      </c>
      <c r="C39" s="88" t="str">
        <f t="shared" si="10"/>
        <v> </v>
      </c>
      <c r="D39" s="88" t="str">
        <f t="shared" si="11"/>
        <v> </v>
      </c>
      <c r="E39" s="88" t="str">
        <f t="shared" si="12"/>
        <v> </v>
      </c>
      <c r="F39" s="88" t="str">
        <f t="shared" si="13"/>
        <v> </v>
      </c>
      <c r="G39" s="88" t="str">
        <f t="shared" si="14"/>
        <v> </v>
      </c>
      <c r="H39" s="88" t="str">
        <f t="shared" si="15"/>
        <v> </v>
      </c>
      <c r="I39" s="13"/>
      <c r="J39" s="13"/>
      <c r="K39" s="44"/>
      <c r="L39" s="44"/>
      <c r="M39" s="45"/>
      <c r="N39" s="13"/>
      <c r="O39" s="13"/>
      <c r="P39" s="13"/>
      <c r="Q39" s="13"/>
    </row>
    <row r="40" spans="1:17" ht="13.5">
      <c r="A40" s="88" t="str">
        <f t="shared" si="8"/>
        <v> </v>
      </c>
      <c r="B40" s="88" t="str">
        <f t="shared" si="9"/>
        <v> </v>
      </c>
      <c r="C40" s="88" t="str">
        <f t="shared" si="10"/>
        <v> </v>
      </c>
      <c r="D40" s="88" t="str">
        <f t="shared" si="11"/>
        <v> </v>
      </c>
      <c r="E40" s="88" t="str">
        <f t="shared" si="12"/>
        <v> </v>
      </c>
      <c r="F40" s="88" t="str">
        <f t="shared" si="13"/>
        <v> </v>
      </c>
      <c r="G40" s="88" t="str">
        <f t="shared" si="14"/>
        <v> </v>
      </c>
      <c r="H40" s="88" t="str">
        <f t="shared" si="15"/>
        <v> </v>
      </c>
      <c r="I40" s="13"/>
      <c r="J40" s="13"/>
      <c r="K40" s="44"/>
      <c r="L40" s="44"/>
      <c r="M40" s="45"/>
      <c r="N40" s="13"/>
      <c r="O40" s="13"/>
      <c r="P40" s="13"/>
      <c r="Q40" s="13"/>
    </row>
    <row r="41" spans="1:17" ht="13.5">
      <c r="A41" s="88" t="str">
        <f t="shared" si="8"/>
        <v> </v>
      </c>
      <c r="B41" s="88" t="str">
        <f t="shared" si="9"/>
        <v> </v>
      </c>
      <c r="C41" s="88" t="str">
        <f t="shared" si="10"/>
        <v> </v>
      </c>
      <c r="D41" s="88" t="str">
        <f t="shared" si="11"/>
        <v> </v>
      </c>
      <c r="E41" s="88" t="str">
        <f t="shared" si="12"/>
        <v> </v>
      </c>
      <c r="F41" s="88" t="str">
        <f t="shared" si="13"/>
        <v> </v>
      </c>
      <c r="G41" s="88" t="str">
        <f t="shared" si="14"/>
        <v> </v>
      </c>
      <c r="H41" s="88" t="str">
        <f t="shared" si="15"/>
        <v> </v>
      </c>
      <c r="I41" s="13"/>
      <c r="J41" s="13"/>
      <c r="K41" s="44"/>
      <c r="L41" s="44"/>
      <c r="M41" s="45"/>
      <c r="N41" s="13"/>
      <c r="O41" s="13"/>
      <c r="P41" s="13"/>
      <c r="Q41" s="13"/>
    </row>
    <row r="42" spans="1:17" ht="13.5">
      <c r="A42" s="88" t="str">
        <f t="shared" si="8"/>
        <v> </v>
      </c>
      <c r="B42" s="88" t="str">
        <f t="shared" si="9"/>
        <v> </v>
      </c>
      <c r="C42" s="88" t="str">
        <f t="shared" si="10"/>
        <v> </v>
      </c>
      <c r="D42" s="88" t="str">
        <f t="shared" si="11"/>
        <v> </v>
      </c>
      <c r="E42" s="88" t="str">
        <f t="shared" si="12"/>
        <v> </v>
      </c>
      <c r="F42" s="88" t="str">
        <f t="shared" si="13"/>
        <v> </v>
      </c>
      <c r="G42" s="88" t="str">
        <f t="shared" si="14"/>
        <v> </v>
      </c>
      <c r="H42" s="88" t="str">
        <f t="shared" si="15"/>
        <v> </v>
      </c>
      <c r="I42" s="13"/>
      <c r="J42" s="13"/>
      <c r="K42" s="44"/>
      <c r="L42" s="44"/>
      <c r="M42" s="45"/>
      <c r="N42" s="13"/>
      <c r="O42" s="13"/>
      <c r="P42" s="13"/>
      <c r="Q42" s="13"/>
    </row>
    <row r="43" spans="1:17" ht="13.5">
      <c r="A43" s="88" t="str">
        <f t="shared" si="8"/>
        <v> </v>
      </c>
      <c r="B43" s="88" t="str">
        <f t="shared" si="9"/>
        <v> </v>
      </c>
      <c r="C43" s="88" t="str">
        <f t="shared" si="10"/>
        <v> </v>
      </c>
      <c r="D43" s="88" t="str">
        <f t="shared" si="11"/>
        <v> </v>
      </c>
      <c r="E43" s="88" t="str">
        <f t="shared" si="12"/>
        <v> </v>
      </c>
      <c r="F43" s="88" t="str">
        <f t="shared" si="13"/>
        <v> </v>
      </c>
      <c r="G43" s="88" t="str">
        <f t="shared" si="14"/>
        <v> </v>
      </c>
      <c r="H43" s="88" t="str">
        <f t="shared" si="15"/>
        <v> </v>
      </c>
      <c r="I43" s="13"/>
      <c r="J43" s="13"/>
      <c r="K43" s="44"/>
      <c r="L43" s="44"/>
      <c r="M43" s="45"/>
      <c r="N43" s="13"/>
      <c r="O43" s="13"/>
      <c r="P43" s="13"/>
      <c r="Q43" s="13"/>
    </row>
    <row r="44" spans="1:17" ht="13.5">
      <c r="A44" s="88" t="str">
        <f t="shared" si="8"/>
        <v> </v>
      </c>
      <c r="B44" s="88" t="str">
        <f t="shared" si="9"/>
        <v> </v>
      </c>
      <c r="C44" s="88" t="str">
        <f t="shared" si="10"/>
        <v> </v>
      </c>
      <c r="D44" s="88" t="str">
        <f t="shared" si="11"/>
        <v> </v>
      </c>
      <c r="E44" s="88" t="str">
        <f t="shared" si="12"/>
        <v> </v>
      </c>
      <c r="F44" s="88" t="str">
        <f t="shared" si="13"/>
        <v> </v>
      </c>
      <c r="G44" s="88" t="str">
        <f t="shared" si="14"/>
        <v> </v>
      </c>
      <c r="H44" s="88" t="str">
        <f t="shared" si="15"/>
        <v> </v>
      </c>
      <c r="I44" s="13"/>
      <c r="J44" s="13"/>
      <c r="K44" s="44"/>
      <c r="L44" s="44"/>
      <c r="M44" s="45"/>
      <c r="N44" s="13"/>
      <c r="O44" s="13"/>
      <c r="P44" s="13"/>
      <c r="Q44" s="13"/>
    </row>
    <row r="45" spans="1:17" ht="13.5">
      <c r="A45" s="88" t="str">
        <f t="shared" si="8"/>
        <v> </v>
      </c>
      <c r="B45" s="88" t="str">
        <f t="shared" si="9"/>
        <v> </v>
      </c>
      <c r="C45" s="88" t="str">
        <f t="shared" si="10"/>
        <v> </v>
      </c>
      <c r="D45" s="88" t="str">
        <f t="shared" si="11"/>
        <v> </v>
      </c>
      <c r="E45" s="88" t="str">
        <f t="shared" si="12"/>
        <v> </v>
      </c>
      <c r="F45" s="88" t="str">
        <f t="shared" si="13"/>
        <v> </v>
      </c>
      <c r="G45" s="88" t="str">
        <f t="shared" si="14"/>
        <v> </v>
      </c>
      <c r="H45" s="88" t="str">
        <f t="shared" si="15"/>
        <v> </v>
      </c>
      <c r="I45" s="13"/>
      <c r="J45" s="13"/>
      <c r="K45" s="44"/>
      <c r="L45" s="44"/>
      <c r="M45" s="45"/>
      <c r="N45" s="13"/>
      <c r="O45" s="13"/>
      <c r="P45" s="13"/>
      <c r="Q45" s="13"/>
    </row>
    <row r="46" spans="1:17" ht="13.5">
      <c r="A46" s="88" t="str">
        <f t="shared" si="8"/>
        <v> </v>
      </c>
      <c r="B46" s="88" t="str">
        <f t="shared" si="9"/>
        <v> </v>
      </c>
      <c r="C46" s="88" t="str">
        <f t="shared" si="10"/>
        <v> </v>
      </c>
      <c r="D46" s="88" t="str">
        <f t="shared" si="11"/>
        <v> </v>
      </c>
      <c r="E46" s="88" t="str">
        <f t="shared" si="12"/>
        <v> </v>
      </c>
      <c r="F46" s="88" t="str">
        <f t="shared" si="13"/>
        <v> </v>
      </c>
      <c r="G46" s="88" t="str">
        <f t="shared" si="14"/>
        <v> </v>
      </c>
      <c r="H46" s="88" t="str">
        <f t="shared" si="15"/>
        <v> </v>
      </c>
      <c r="I46" s="13"/>
      <c r="J46" s="13"/>
      <c r="K46" s="44"/>
      <c r="L46" s="44"/>
      <c r="M46" s="45"/>
      <c r="N46" s="13"/>
      <c r="O46" s="13"/>
      <c r="P46" s="13"/>
      <c r="Q46" s="13"/>
    </row>
    <row r="47" spans="1:17" ht="13.5">
      <c r="A47" s="88" t="str">
        <f t="shared" si="8"/>
        <v> </v>
      </c>
      <c r="B47" s="88" t="str">
        <f t="shared" si="9"/>
        <v> </v>
      </c>
      <c r="C47" s="88" t="str">
        <f t="shared" si="10"/>
        <v> </v>
      </c>
      <c r="D47" s="88" t="str">
        <f t="shared" si="11"/>
        <v> </v>
      </c>
      <c r="E47" s="88" t="str">
        <f t="shared" si="12"/>
        <v> </v>
      </c>
      <c r="F47" s="88" t="str">
        <f t="shared" si="13"/>
        <v> </v>
      </c>
      <c r="G47" s="88" t="str">
        <f t="shared" si="14"/>
        <v> </v>
      </c>
      <c r="H47" s="88" t="str">
        <f t="shared" si="15"/>
        <v> </v>
      </c>
      <c r="I47" s="13"/>
      <c r="J47" s="13"/>
      <c r="K47" s="44"/>
      <c r="L47" s="44"/>
      <c r="M47" s="45"/>
      <c r="N47" s="13"/>
      <c r="O47" s="13"/>
      <c r="P47" s="13"/>
      <c r="Q47" s="13"/>
    </row>
    <row r="48" spans="1:17" ht="13.5">
      <c r="A48" s="88" t="str">
        <f t="shared" si="8"/>
        <v> </v>
      </c>
      <c r="B48" s="88" t="str">
        <f t="shared" si="9"/>
        <v> </v>
      </c>
      <c r="C48" s="88" t="str">
        <f t="shared" si="10"/>
        <v> </v>
      </c>
      <c r="D48" s="88" t="str">
        <f t="shared" si="11"/>
        <v> </v>
      </c>
      <c r="E48" s="88" t="str">
        <f t="shared" si="12"/>
        <v> </v>
      </c>
      <c r="F48" s="88" t="str">
        <f t="shared" si="13"/>
        <v> </v>
      </c>
      <c r="G48" s="88" t="str">
        <f t="shared" si="14"/>
        <v> </v>
      </c>
      <c r="H48" s="88" t="str">
        <f t="shared" si="15"/>
        <v> </v>
      </c>
      <c r="I48" s="13"/>
      <c r="J48" s="13"/>
      <c r="K48" s="44"/>
      <c r="L48" s="44"/>
      <c r="M48" s="45"/>
      <c r="N48" s="13"/>
      <c r="O48" s="13"/>
      <c r="P48" s="13"/>
      <c r="Q48" s="13"/>
    </row>
    <row r="49" spans="1:17" ht="13.5">
      <c r="A49" s="88" t="str">
        <f t="shared" si="8"/>
        <v> </v>
      </c>
      <c r="B49" s="88" t="str">
        <f t="shared" si="9"/>
        <v> </v>
      </c>
      <c r="C49" s="88" t="str">
        <f t="shared" si="10"/>
        <v> </v>
      </c>
      <c r="D49" s="88" t="str">
        <f t="shared" si="11"/>
        <v> </v>
      </c>
      <c r="E49" s="88" t="str">
        <f t="shared" si="12"/>
        <v> </v>
      </c>
      <c r="F49" s="88" t="str">
        <f t="shared" si="13"/>
        <v> </v>
      </c>
      <c r="G49" s="88" t="str">
        <f t="shared" si="14"/>
        <v> </v>
      </c>
      <c r="H49" s="88" t="str">
        <f t="shared" si="15"/>
        <v> </v>
      </c>
      <c r="I49" s="13"/>
      <c r="J49" s="13"/>
      <c r="K49" s="44"/>
      <c r="L49" s="44"/>
      <c r="M49" s="45"/>
      <c r="N49" s="13"/>
      <c r="O49" s="13"/>
      <c r="P49" s="13"/>
      <c r="Q49" s="13"/>
    </row>
  </sheetData>
  <sheetProtection selectLockedCells="1"/>
  <mergeCells count="24">
    <mergeCell ref="A6:D6"/>
    <mergeCell ref="E6:H6"/>
    <mergeCell ref="B8:B10"/>
    <mergeCell ref="C8:C10"/>
    <mergeCell ref="P6:P10"/>
    <mergeCell ref="Q6:Q10"/>
    <mergeCell ref="D8:D10"/>
    <mergeCell ref="L8:L10"/>
    <mergeCell ref="O8:O10"/>
    <mergeCell ref="A8:A10"/>
    <mergeCell ref="E8:E10"/>
    <mergeCell ref="F2:M3"/>
    <mergeCell ref="N2:O3"/>
    <mergeCell ref="F8:F10"/>
    <mergeCell ref="H8:H10"/>
    <mergeCell ref="I6:M7"/>
    <mergeCell ref="I8:I10"/>
    <mergeCell ref="K4:K5"/>
    <mergeCell ref="K8:K10"/>
    <mergeCell ref="L4:M5"/>
    <mergeCell ref="N6:O7"/>
    <mergeCell ref="N8:N10"/>
    <mergeCell ref="J8:J10"/>
    <mergeCell ref="M8:M10"/>
  </mergeCells>
  <printOptions horizontalCentered="1"/>
  <pageMargins left="0.1968503937007874" right="0.5118110236220472" top="0.3937007874015748" bottom="0.3937007874015748" header="0.5118110236220472" footer="0.5118110236220472"/>
  <pageSetup horizontalDpi="300" verticalDpi="300" orientation="landscape" paperSize="9" r:id="rId3"/>
  <legacyDrawing r:id="rId2"/>
  <oleObjects>
    <oleObject progId="Draw.Document.5" shapeId="122789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6" sqref="B16"/>
    </sheetView>
  </sheetViews>
  <sheetFormatPr defaultColWidth="12" defaultRowHeight="12.75"/>
  <cols>
    <col min="1" max="1" width="22.66015625" style="0" customWidth="1"/>
    <col min="2" max="2" width="14.83203125" style="0" customWidth="1"/>
    <col min="3" max="3" width="46.33203125" style="0" customWidth="1"/>
  </cols>
  <sheetData>
    <row r="1" spans="1:3" ht="26.25" customHeight="1">
      <c r="A1" s="238" t="s">
        <v>53</v>
      </c>
      <c r="B1" s="238"/>
      <c r="C1" s="238"/>
    </row>
    <row r="3" spans="1:2" ht="12.75">
      <c r="A3" s="31" t="s">
        <v>54</v>
      </c>
      <c r="B3" t="s">
        <v>55</v>
      </c>
    </row>
    <row r="4" ht="12.75">
      <c r="B4" t="s">
        <v>56</v>
      </c>
    </row>
    <row r="6" spans="1:2" ht="12.75">
      <c r="A6" s="31" t="s">
        <v>52</v>
      </c>
      <c r="B6" t="s">
        <v>57</v>
      </c>
    </row>
    <row r="8" spans="1:3" ht="12.75">
      <c r="A8" s="32" t="s">
        <v>71</v>
      </c>
      <c r="B8" s="236" t="s">
        <v>87</v>
      </c>
      <c r="C8" s="237"/>
    </row>
    <row r="9" ht="12.75">
      <c r="A9" s="31"/>
    </row>
    <row r="10" spans="1:2" ht="12.75">
      <c r="A10" s="31" t="s">
        <v>67</v>
      </c>
      <c r="B10" t="s">
        <v>65</v>
      </c>
    </row>
    <row r="12" spans="1:2" ht="12.75">
      <c r="A12" s="32"/>
      <c r="B12" s="32"/>
    </row>
    <row r="13" spans="1:2" ht="12.75">
      <c r="A13" s="32"/>
      <c r="B13" s="32"/>
    </row>
    <row r="15" spans="1:3" ht="12.75">
      <c r="A15" s="32"/>
      <c r="B15" s="30"/>
      <c r="C15" s="34"/>
    </row>
    <row r="17" spans="1:3" ht="12.75">
      <c r="A17" s="32"/>
      <c r="C17" s="34"/>
    </row>
    <row r="19" spans="1:3" ht="12.75">
      <c r="A19" s="32"/>
      <c r="C19" s="34"/>
    </row>
  </sheetData>
  <sheetProtection/>
  <mergeCells count="2">
    <mergeCell ref="B8:C8"/>
    <mergeCell ref="A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MARTINETTI Xavier</dc:creator>
  <cp:keywords/>
  <dc:description/>
  <cp:lastModifiedBy>asus</cp:lastModifiedBy>
  <cp:lastPrinted>2020-03-23T14:34:43Z</cp:lastPrinted>
  <dcterms:created xsi:type="dcterms:W3CDTF">2003-03-14T15:15:34Z</dcterms:created>
  <dcterms:modified xsi:type="dcterms:W3CDTF">2023-03-15T15:40:24Z</dcterms:modified>
  <cp:category/>
  <cp:version/>
  <cp:contentType/>
  <cp:contentStatus/>
</cp:coreProperties>
</file>